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/>
  <mc:AlternateContent xmlns:mc="http://schemas.openxmlformats.org/markup-compatibility/2006">
    <mc:Choice Requires="x15">
      <x15ac:absPath xmlns:x15ac="http://schemas.microsoft.com/office/spreadsheetml/2010/11/ac" url="C:\Users\Administrator\Desktop\ΑΝΑΡΤΗΣΕΙΣ\"/>
    </mc:Choice>
  </mc:AlternateContent>
  <xr:revisionPtr revIDLastSave="0" documentId="13_ncr:1_{D53ABF57-4AB5-493B-9C48-3519CD7EDF81}" xr6:coauthVersionLast="36" xr6:coauthVersionMax="47" xr10:uidLastSave="{00000000-0000-0000-0000-000000000000}"/>
  <workbookProtection workbookAlgorithmName="SHA-512" workbookHashValue="PNbzYakLVbAXFqfXtXhxYbZ8trmEeVO9wYOCNfTl2tPPV82giUGyLiS1/eddqzaL/UW2H7WtJ5LMgYpn6Uuf7w==" workbookSaltValue="s6CA6k74kqE5vy6B0ynhfA==" workbookSpinCount="100000" lockStructure="1"/>
  <bookViews>
    <workbookView xWindow="-120" yWindow="-120" windowWidth="29040" windowHeight="15840" activeTab="4" xr2:uid="{00000000-000D-0000-FFFF-FFFF00000000}"/>
  </bookViews>
  <sheets>
    <sheet name="ΚΥ ΑΘΗΝΑΣ" sheetId="2" r:id="rId1"/>
    <sheet name="ΚΥ ΜΟΣΧΑΤΟΥ" sheetId="4" r:id="rId2"/>
    <sheet name="ΚΥ ΧΑΙΔΑΡΙΟΥ" sheetId="5" r:id="rId3"/>
    <sheet name="ΚΥ ΕΛΕΥΣΙΝΑΣ 2" sheetId="6" r:id="rId4"/>
    <sheet name="ΚΥ ΔΡΑΠΕΤΣΩΝΑΣ" sheetId="3" r:id="rId5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5" l="1"/>
  <c r="J23" i="5"/>
  <c r="K22" i="5"/>
  <c r="J22" i="5"/>
  <c r="J25" i="4"/>
  <c r="I25" i="4"/>
  <c r="J24" i="4"/>
  <c r="I24" i="4"/>
  <c r="K30" i="6" l="1"/>
  <c r="J30" i="6"/>
  <c r="K23" i="6"/>
  <c r="J23" i="6"/>
  <c r="K22" i="6"/>
  <c r="J22" i="6"/>
  <c r="K21" i="6"/>
  <c r="J21" i="6"/>
  <c r="L15" i="6"/>
  <c r="K15" i="6"/>
  <c r="M15" i="6" s="1"/>
  <c r="I15" i="6"/>
  <c r="G15" i="6"/>
  <c r="L14" i="6"/>
  <c r="K14" i="6"/>
  <c r="M14" i="6" s="1"/>
  <c r="I14" i="6"/>
  <c r="G14" i="6"/>
  <c r="L13" i="6"/>
  <c r="K13" i="6"/>
  <c r="M13" i="6" s="1"/>
  <c r="I13" i="6"/>
  <c r="G13" i="6"/>
  <c r="L12" i="6"/>
  <c r="K12" i="6"/>
  <c r="M12" i="6" s="1"/>
  <c r="I12" i="6"/>
  <c r="G12" i="6"/>
  <c r="L11" i="6"/>
  <c r="K11" i="6"/>
  <c r="M11" i="6" s="1"/>
  <c r="I11" i="6"/>
  <c r="G11" i="6"/>
  <c r="K30" i="5" l="1"/>
  <c r="J30" i="5"/>
  <c r="K21" i="5"/>
  <c r="J21" i="5"/>
  <c r="K15" i="5"/>
  <c r="I15" i="5"/>
  <c r="G15" i="5"/>
  <c r="M15" i="5" s="1"/>
  <c r="K14" i="5"/>
  <c r="I14" i="5"/>
  <c r="G14" i="5"/>
  <c r="M14" i="5" s="1"/>
  <c r="K13" i="5"/>
  <c r="I13" i="5"/>
  <c r="G13" i="5"/>
  <c r="M13" i="5" s="1"/>
  <c r="K12" i="5"/>
  <c r="M12" i="5" s="1"/>
  <c r="I12" i="5"/>
  <c r="G12" i="5"/>
  <c r="M11" i="5"/>
  <c r="K11" i="5"/>
  <c r="I11" i="5"/>
  <c r="G11" i="5"/>
  <c r="J32" i="4" l="1"/>
  <c r="I32" i="4"/>
  <c r="J23" i="4"/>
  <c r="I23" i="4"/>
  <c r="F17" i="4"/>
  <c r="L17" i="4" s="1"/>
  <c r="J16" i="4"/>
  <c r="H16" i="4"/>
  <c r="F16" i="4"/>
  <c r="L16" i="4" s="1"/>
  <c r="F15" i="4"/>
  <c r="F14" i="4"/>
  <c r="L14" i="4" s="1"/>
  <c r="J13" i="4"/>
  <c r="L13" i="4" s="1"/>
  <c r="H13" i="4"/>
  <c r="F13" i="4"/>
  <c r="J31" i="3" l="1"/>
  <c r="I31" i="3"/>
  <c r="J24" i="3"/>
  <c r="I24" i="3"/>
  <c r="J23" i="3"/>
  <c r="I23" i="3"/>
  <c r="J22" i="3"/>
  <c r="I22" i="3"/>
  <c r="L16" i="3"/>
  <c r="J16" i="3"/>
  <c r="H16" i="3"/>
  <c r="F16" i="3"/>
  <c r="L15" i="3"/>
  <c r="J15" i="3"/>
  <c r="H15" i="3"/>
  <c r="F15" i="3"/>
  <c r="J14" i="3"/>
  <c r="H14" i="3"/>
  <c r="F14" i="3"/>
  <c r="L14" i="3" s="1"/>
  <c r="J13" i="3"/>
  <c r="H13" i="3"/>
  <c r="F13" i="3"/>
  <c r="L13" i="3" s="1"/>
  <c r="J12" i="3"/>
  <c r="H12" i="3"/>
  <c r="F12" i="3"/>
  <c r="L12" i="3" s="1"/>
  <c r="J12" i="2" l="1"/>
  <c r="J13" i="2"/>
  <c r="J14" i="2"/>
  <c r="J15" i="2"/>
  <c r="J11" i="2"/>
  <c r="H12" i="2"/>
  <c r="H13" i="2"/>
  <c r="H14" i="2"/>
  <c r="H15" i="2"/>
  <c r="H11" i="2"/>
  <c r="F15" i="2"/>
  <c r="F14" i="2"/>
  <c r="F13" i="2"/>
  <c r="F12" i="2"/>
  <c r="F11" i="2"/>
  <c r="J30" i="2" l="1"/>
  <c r="I30" i="2"/>
  <c r="J22" i="2"/>
  <c r="L15" i="2" l="1"/>
  <c r="J23" i="2" l="1"/>
  <c r="J21" i="2"/>
  <c r="I21" i="2"/>
  <c r="I22" i="2"/>
  <c r="I23" i="2"/>
  <c r="P9" i="2"/>
  <c r="P10" i="2"/>
  <c r="P11" i="2"/>
  <c r="P12" i="2"/>
  <c r="P13" i="2"/>
  <c r="L14" i="2" l="1"/>
  <c r="L11" i="2"/>
  <c r="L12" i="2"/>
  <c r="L13" i="2"/>
</calcChain>
</file>

<file path=xl/sharedStrings.xml><?xml version="1.0" encoding="utf-8"?>
<sst xmlns="http://schemas.openxmlformats.org/spreadsheetml/2006/main" count="489" uniqueCount="62">
  <si>
    <t>1η &amp; 2η ΥΠΕ</t>
  </si>
  <si>
    <t>Βαθμολογία Συνέντευξης</t>
  </si>
  <si>
    <t>ΟΜΑΔΑ Α'</t>
  </si>
  <si>
    <t>ΟΜΑΔΑ Β'</t>
  </si>
  <si>
    <t>Σύνολο</t>
  </si>
  <si>
    <t>Α/Α</t>
  </si>
  <si>
    <t>ΗΛ. ΑΙΤΗΣΗ</t>
  </si>
  <si>
    <t>ΑΔΤ</t>
  </si>
  <si>
    <t>ΠΙΝΑΚΑΣ 1</t>
  </si>
  <si>
    <t>ΠΙΝΑΚΑΣ 2</t>
  </si>
  <si>
    <t>Προ</t>
  </si>
  <si>
    <t>Μετά</t>
  </si>
  <si>
    <t>Αναγωγής</t>
  </si>
  <si>
    <t>Πίνακας Τελικής Βαθμολογίας και Κατάταξης</t>
  </si>
  <si>
    <t>Τελικός Πίνακας Μοριοδότησης</t>
  </si>
  <si>
    <t>Συνέντευξη</t>
  </si>
  <si>
    <t>Βαθμολογία</t>
  </si>
  <si>
    <t>Αναγωγή</t>
  </si>
  <si>
    <t>Πίνακας Τελικής Κατάταξης</t>
  </si>
  <si>
    <t>ΒΑΘΜΟΣ: Επιμελητής Β'</t>
  </si>
  <si>
    <t>Σειρά</t>
  </si>
  <si>
    <t>ΔΕΝ ΠΡΟΣΗΛΘΕ ΣΤΗΝ ΣΥΝΕΝΤΕΥΞΗ</t>
  </si>
  <si>
    <t xml:space="preserve">ΚΩΔΙΚΟΣ ΘΕΣΗΣ: </t>
  </si>
  <si>
    <t>97/1172</t>
  </si>
  <si>
    <t>97/1999</t>
  </si>
  <si>
    <t>97/858</t>
  </si>
  <si>
    <t>97/96</t>
  </si>
  <si>
    <t>97/1924</t>
  </si>
  <si>
    <t>ΑΚ 728568</t>
  </si>
  <si>
    <t>ΑΚ 971916</t>
  </si>
  <si>
    <t>ΑΝ 658419</t>
  </si>
  <si>
    <t>ΑΜ 330776</t>
  </si>
  <si>
    <t>ΑΑ 016498</t>
  </si>
  <si>
    <t>ΜΟΝΑΔΑ Π.Φ.Υ.:  Κ.Υ. ΑΘΗΝΑΣ</t>
  </si>
  <si>
    <t>1.14.1</t>
  </si>
  <si>
    <t>1η επιλογή</t>
  </si>
  <si>
    <t>2η επιλογη</t>
  </si>
  <si>
    <t>3η επιλογή</t>
  </si>
  <si>
    <t>4η επιλογή</t>
  </si>
  <si>
    <t>5η επιλογή</t>
  </si>
  <si>
    <t>2.109.1</t>
  </si>
  <si>
    <t>2.95.1</t>
  </si>
  <si>
    <t>2.88.1</t>
  </si>
  <si>
    <t>2.112.1</t>
  </si>
  <si>
    <t>ΕΙΔΙΚΟΤΗΤΑ: ΩΤΟΡΙΝΟΛΑΡΥΓΓΟΛΟΓΙΑ Ε ΚΥΚΛΟΣ</t>
  </si>
  <si>
    <t>ΠΡΟΚΗΡΥΞΗ  59116/18-12-2018/20-12-2018/27-12-2018 (2Η ΟΡΘΗ ΕΠΑΝΑΛΗΨΗ)</t>
  </si>
  <si>
    <t>ΜΟΝΑΔΑ Π.Φ.Υ.:  Κ.Υ. ΔΡΑΠΕΤΣΩΝΑΣ</t>
  </si>
  <si>
    <t>ΠΡΟΚΗΡΥΞΗ  64112/18-12-2018 (2Η ΟΡΘΗ ΕΠΑΝΑΛΗΨΗ)</t>
  </si>
  <si>
    <t>ΜΟΝΑΔΑ Π.Φ.Υ.:  Κ.Υ. ΜΟΣΧΑΤΟΥ</t>
  </si>
  <si>
    <t>97/922</t>
  </si>
  <si>
    <t>ΑΙ 557725</t>
  </si>
  <si>
    <t>2η επιλογή</t>
  </si>
  <si>
    <t>ΜΟΝΑΔΑ Π.Φ.Υ.:  Κ.Υ. ΧΑΙΔΑΡΙΟΥ</t>
  </si>
  <si>
    <t>ΜΟΝΑΔΑ Π.Φ.Υ.:  Κ.Υ. ΕΛΕΥΣΙΝΑΣ 2</t>
  </si>
  <si>
    <t>97/1311</t>
  </si>
  <si>
    <t>ΑΚ 006120</t>
  </si>
  <si>
    <t>97/1828</t>
  </si>
  <si>
    <t>ΑΚ 539915</t>
  </si>
  <si>
    <t>97/863</t>
  </si>
  <si>
    <t>Χ 081901</t>
  </si>
  <si>
    <t>Ημερομηνία ανάρτησης : 1/12/20121</t>
  </si>
  <si>
    <t>Ημερομηνία ανάρτησης : 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</si>
</sst>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9.5"/>
      <color rgb="FF000000"/>
      <name val="Arial"/>
      <family val="2"/>
      <charset val="161"/>
    </font>
    <font>
      <sz val="9.5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u/>
      <sz val="11"/>
      <color rgb="FFFF0000"/>
      <name val="Calibri"/>
      <family val="2"/>
      <charset val="161"/>
    </font>
    <font>
      <b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FFFF00"/>
      </patternFill>
    </fill>
  </fills>
  <borders count="2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106">
    <xf numFmtId="0" fontId="0" fillId="0" borderId="0" xfId="0"/>
    <xf numFmtId="0" fontId="9" fillId="0" borderId="0" xfId="3"/>
    <xf numFmtId="0" fontId="10" fillId="0" borderId="6" xfId="3" applyFont="1" applyBorder="1" applyAlignment="1">
      <alignment horizontal="left" vertical="center" wrapText="1"/>
    </xf>
    <xf numFmtId="0" fontId="5" fillId="3" borderId="1" xfId="3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49" fontId="11" fillId="3" borderId="5" xfId="3" applyNumberFormat="1" applyFont="1" applyFill="1" applyBorder="1" applyAlignment="1">
      <alignment wrapText="1"/>
    </xf>
    <xf numFmtId="0" fontId="3" fillId="4" borderId="1" xfId="3" applyFont="1" applyFill="1" applyBorder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4" fillId="4" borderId="8" xfId="3" applyFont="1" applyFill="1" applyBorder="1" applyAlignment="1">
      <alignment horizontal="center" vertical="center" wrapText="1"/>
    </xf>
    <xf numFmtId="0" fontId="4" fillId="4" borderId="2" xfId="3" applyFont="1" applyFill="1" applyBorder="1" applyAlignment="1">
      <alignment horizontal="left" vertical="center" wrapText="1"/>
    </xf>
    <xf numFmtId="0" fontId="13" fillId="0" borderId="0" xfId="3" applyFont="1"/>
    <xf numFmtId="0" fontId="9" fillId="0" borderId="0" xfId="3" applyBorder="1"/>
    <xf numFmtId="49" fontId="7" fillId="2" borderId="11" xfId="2" applyNumberFormat="1" applyFont="1" applyFill="1" applyBorder="1" applyAlignment="1">
      <alignment wrapText="1"/>
    </xf>
    <xf numFmtId="0" fontId="4" fillId="2" borderId="5" xfId="2" applyFont="1" applyFill="1" applyBorder="1" applyAlignment="1">
      <alignment horizontal="center" wrapText="1"/>
    </xf>
    <xf numFmtId="49" fontId="7" fillId="2" borderId="5" xfId="2" applyNumberFormat="1" applyFont="1" applyFill="1" applyBorder="1" applyAlignment="1">
      <alignment wrapText="1"/>
    </xf>
    <xf numFmtId="2" fontId="4" fillId="3" borderId="5" xfId="3" applyNumberFormat="1" applyFont="1" applyFill="1" applyBorder="1" applyAlignment="1">
      <alignment horizontal="center" wrapText="1"/>
    </xf>
    <xf numFmtId="2" fontId="4" fillId="0" borderId="5" xfId="3" applyNumberFormat="1" applyFont="1" applyBorder="1" applyAlignment="1">
      <alignment horizontal="center" wrapText="1"/>
    </xf>
    <xf numFmtId="2" fontId="4" fillId="3" borderId="11" xfId="3" applyNumberFormat="1" applyFont="1" applyFill="1" applyBorder="1" applyAlignment="1">
      <alignment horizontal="center" wrapText="1"/>
    </xf>
    <xf numFmtId="2" fontId="4" fillId="0" borderId="11" xfId="3" applyNumberFormat="1" applyFont="1" applyBorder="1" applyAlignment="1">
      <alignment horizontal="center" wrapText="1"/>
    </xf>
    <xf numFmtId="0" fontId="9" fillId="0" borderId="1" xfId="3" applyBorder="1"/>
    <xf numFmtId="0" fontId="10" fillId="0" borderId="9" xfId="3" applyFont="1" applyBorder="1"/>
    <xf numFmtId="0" fontId="10" fillId="0" borderId="10" xfId="3" applyFont="1" applyBorder="1"/>
    <xf numFmtId="0" fontId="8" fillId="0" borderId="10" xfId="0" applyFont="1" applyBorder="1"/>
    <xf numFmtId="0" fontId="8" fillId="0" borderId="7" xfId="0" applyFont="1" applyBorder="1"/>
    <xf numFmtId="0" fontId="2" fillId="0" borderId="10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2" fontId="4" fillId="2" borderId="5" xfId="3" applyNumberFormat="1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9" fillId="0" borderId="13" xfId="3" applyBorder="1"/>
    <xf numFmtId="0" fontId="9" fillId="0" borderId="14" xfId="3" applyBorder="1"/>
    <xf numFmtId="0" fontId="4" fillId="4" borderId="15" xfId="3" applyFont="1" applyFill="1" applyBorder="1" applyAlignment="1">
      <alignment horizontal="center" vertical="center" wrapText="1"/>
    </xf>
    <xf numFmtId="0" fontId="4" fillId="4" borderId="16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2" fontId="12" fillId="0" borderId="5" xfId="3" applyNumberFormat="1" applyFont="1" applyBorder="1" applyAlignment="1">
      <alignment horizontal="center" wrapText="1"/>
    </xf>
    <xf numFmtId="0" fontId="4" fillId="2" borderId="11" xfId="2" applyFont="1" applyFill="1" applyBorder="1" applyAlignment="1">
      <alignment horizontal="center" wrapText="1"/>
    </xf>
    <xf numFmtId="2" fontId="12" fillId="0" borderId="11" xfId="3" applyNumberFormat="1" applyFont="1" applyBorder="1" applyAlignment="1">
      <alignment horizontal="center" wrapText="1"/>
    </xf>
    <xf numFmtId="164" fontId="12" fillId="0" borderId="11" xfId="3" applyNumberFormat="1" applyFont="1" applyBorder="1" applyAlignment="1">
      <alignment horizontal="center" wrapText="1"/>
    </xf>
    <xf numFmtId="0" fontId="5" fillId="4" borderId="1" xfId="3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2" fontId="9" fillId="0" borderId="11" xfId="3" applyNumberFormat="1" applyBorder="1" applyAlignment="1">
      <alignment horizontal="center"/>
    </xf>
    <xf numFmtId="2" fontId="9" fillId="0" borderId="5" xfId="3" applyNumberFormat="1" applyBorder="1" applyAlignment="1">
      <alignment horizontal="center"/>
    </xf>
    <xf numFmtId="0" fontId="4" fillId="2" borderId="7" xfId="2" applyFont="1" applyFill="1" applyBorder="1" applyAlignment="1">
      <alignment horizontal="center" wrapText="1"/>
    </xf>
    <xf numFmtId="0" fontId="4" fillId="3" borderId="7" xfId="3" applyFont="1" applyFill="1" applyBorder="1" applyAlignment="1">
      <alignment horizontal="center" wrapText="1"/>
    </xf>
    <xf numFmtId="0" fontId="0" fillId="0" borderId="5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7" xfId="0" applyBorder="1"/>
    <xf numFmtId="49" fontId="7" fillId="5" borderId="11" xfId="2" applyNumberFormat="1" applyFont="1" applyFill="1" applyBorder="1" applyAlignment="1">
      <alignment wrapText="1"/>
    </xf>
    <xf numFmtId="49" fontId="7" fillId="5" borderId="5" xfId="2" applyNumberFormat="1" applyFont="1" applyFill="1" applyBorder="1" applyAlignment="1">
      <alignment wrapText="1"/>
    </xf>
    <xf numFmtId="2" fontId="12" fillId="5" borderId="5" xfId="3" applyNumberFormat="1" applyFont="1" applyFill="1" applyBorder="1" applyAlignment="1">
      <alignment horizontal="center" wrapText="1"/>
    </xf>
    <xf numFmtId="164" fontId="12" fillId="5" borderId="11" xfId="3" applyNumberFormat="1" applyFont="1" applyFill="1" applyBorder="1" applyAlignment="1">
      <alignment horizontal="center" wrapText="1"/>
    </xf>
    <xf numFmtId="2" fontId="9" fillId="5" borderId="5" xfId="3" applyNumberFormat="1" applyFill="1" applyBorder="1" applyAlignment="1">
      <alignment horizontal="center"/>
    </xf>
    <xf numFmtId="2" fontId="9" fillId="5" borderId="11" xfId="3" applyNumberFormat="1" applyFill="1" applyBorder="1" applyAlignment="1">
      <alignment horizontal="center"/>
    </xf>
    <xf numFmtId="2" fontId="12" fillId="5" borderId="11" xfId="3" applyNumberFormat="1" applyFont="1" applyFill="1" applyBorder="1" applyAlignment="1">
      <alignment horizontal="center" wrapText="1"/>
    </xf>
    <xf numFmtId="0" fontId="5" fillId="4" borderId="17" xfId="3" applyFont="1" applyFill="1" applyBorder="1" applyAlignment="1">
      <alignment horizontal="center" vertical="center" wrapText="1"/>
    </xf>
    <xf numFmtId="0" fontId="5" fillId="4" borderId="18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vertical="center" wrapText="1"/>
    </xf>
    <xf numFmtId="0" fontId="4" fillId="2" borderId="19" xfId="2" applyFont="1" applyFill="1" applyBorder="1" applyAlignment="1">
      <alignment horizontal="center" wrapText="1"/>
    </xf>
    <xf numFmtId="0" fontId="11" fillId="0" borderId="5" xfId="3" applyFont="1" applyBorder="1"/>
    <xf numFmtId="0" fontId="3" fillId="4" borderId="1" xfId="3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8" fillId="0" borderId="23" xfId="0" applyFont="1" applyBorder="1"/>
    <xf numFmtId="0" fontId="0" fillId="0" borderId="23" xfId="0" applyBorder="1"/>
    <xf numFmtId="0" fontId="4" fillId="5" borderId="19" xfId="2" applyFont="1" applyFill="1" applyBorder="1" applyAlignment="1">
      <alignment horizontal="center" wrapText="1"/>
    </xf>
    <xf numFmtId="0" fontId="2" fillId="0" borderId="10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4" fillId="5" borderId="5" xfId="2" applyFont="1" applyFill="1" applyBorder="1" applyAlignment="1">
      <alignment horizontal="center" wrapText="1"/>
    </xf>
    <xf numFmtId="49" fontId="11" fillId="6" borderId="5" xfId="3" applyNumberFormat="1" applyFont="1" applyFill="1" applyBorder="1" applyAlignment="1">
      <alignment wrapText="1"/>
    </xf>
    <xf numFmtId="2" fontId="0" fillId="5" borderId="5" xfId="0" applyNumberFormat="1" applyFill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0" fillId="0" borderId="7" xfId="0" applyBorder="1" applyAlignment="1">
      <alignment horizontal="center"/>
    </xf>
    <xf numFmtId="164" fontId="12" fillId="0" borderId="5" xfId="3" applyNumberFormat="1" applyFont="1" applyBorder="1" applyAlignment="1">
      <alignment horizontal="center" wrapText="1"/>
    </xf>
    <xf numFmtId="0" fontId="3" fillId="4" borderId="1" xfId="3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10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center" wrapText="1"/>
    </xf>
    <xf numFmtId="164" fontId="12" fillId="5" borderId="5" xfId="3" applyNumberFormat="1" applyFont="1" applyFill="1" applyBorder="1" applyAlignment="1">
      <alignment horizontal="center" wrapText="1"/>
    </xf>
    <xf numFmtId="0" fontId="4" fillId="4" borderId="25" xfId="3" applyFont="1" applyFill="1" applyBorder="1" applyAlignment="1">
      <alignment horizontal="center" vertical="center" wrapText="1"/>
    </xf>
    <xf numFmtId="0" fontId="4" fillId="4" borderId="26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wrapText="1"/>
    </xf>
    <xf numFmtId="0" fontId="3" fillId="4" borderId="12" xfId="3" applyFont="1" applyFill="1" applyBorder="1" applyAlignment="1">
      <alignment horizontal="center" vertical="center" wrapText="1"/>
    </xf>
    <xf numFmtId="0" fontId="3" fillId="4" borderId="4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6" fillId="3" borderId="20" xfId="3" applyFont="1" applyFill="1" applyBorder="1" applyAlignment="1">
      <alignment horizontal="center" vertical="center" wrapText="1"/>
    </xf>
    <xf numFmtId="0" fontId="6" fillId="3" borderId="21" xfId="3" applyFont="1" applyFill="1" applyBorder="1" applyAlignment="1">
      <alignment horizontal="center" vertical="center" wrapText="1"/>
    </xf>
    <xf numFmtId="0" fontId="6" fillId="3" borderId="22" xfId="3" applyFont="1" applyFill="1" applyBorder="1" applyAlignment="1">
      <alignment horizontal="center" vertical="center" wrapText="1"/>
    </xf>
    <xf numFmtId="0" fontId="6" fillId="3" borderId="14" xfId="3" applyFont="1" applyFill="1" applyBorder="1" applyAlignment="1">
      <alignment horizontal="center" vertical="center" wrapText="1"/>
    </xf>
    <xf numFmtId="0" fontId="10" fillId="0" borderId="5" xfId="3" applyFont="1" applyBorder="1" applyAlignment="1">
      <alignment horizontal="left" vertical="center" wrapText="1"/>
    </xf>
    <xf numFmtId="0" fontId="2" fillId="0" borderId="9" xfId="2" applyFont="1" applyBorder="1" applyAlignment="1">
      <alignment horizontal="left" vertical="center" wrapText="1"/>
    </xf>
    <xf numFmtId="0" fontId="2" fillId="0" borderId="10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10" fillId="0" borderId="7" xfId="3" applyFont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6" fillId="3" borderId="24" xfId="3" applyFont="1" applyFill="1" applyBorder="1" applyAlignment="1">
      <alignment horizontal="center" vertical="center" wrapText="1"/>
    </xf>
  </cellXfs>
  <cellStyles count="4">
    <cellStyle name="TableStyleLight1" xfId="3" xr:uid="{6A1C9DA2-62EA-4B77-9858-17A92E777558}"/>
    <cellStyle name="Κανονικό" xfId="0" builtinId="0"/>
    <cellStyle name="Κανονικό 2" xfId="1" xr:uid="{41573585-F69C-4E23-A841-5BEE19B37BEB}"/>
    <cellStyle name="Κανονικό_Φύλλο1" xfId="2" xr:uid="{25B83E64-B237-4DEE-B93D-175715AA2E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0E41C-07E5-4939-B8BB-D7EBFDCF7B1C}">
  <dimension ref="A1:Q32"/>
  <sheetViews>
    <sheetView topLeftCell="A17" workbookViewId="0">
      <selection activeCell="C21" sqref="C21"/>
    </sheetView>
  </sheetViews>
  <sheetFormatPr defaultRowHeight="14.4" x14ac:dyDescent="0.3"/>
  <cols>
    <col min="1" max="1" width="24.109375" customWidth="1"/>
    <col min="5" max="5" width="9.6640625" customWidth="1"/>
    <col min="7" max="7" width="11" customWidth="1"/>
    <col min="9" max="9" width="11.5546875" customWidth="1"/>
    <col min="16" max="16" width="0" hidden="1" customWidth="1"/>
  </cols>
  <sheetData>
    <row r="1" spans="1:17" x14ac:dyDescent="0.3">
      <c r="B1" s="98" t="s">
        <v>44</v>
      </c>
      <c r="C1" s="98"/>
      <c r="D1" s="98"/>
      <c r="E1" s="98"/>
      <c r="F1" s="98"/>
      <c r="G1" s="98"/>
      <c r="H1" s="98"/>
      <c r="I1" s="98"/>
      <c r="J1" s="98"/>
      <c r="K1" s="1"/>
      <c r="L1" s="1"/>
      <c r="M1" s="1"/>
      <c r="N1" s="1"/>
      <c r="O1" s="1"/>
    </row>
    <row r="2" spans="1:17" x14ac:dyDescent="0.3">
      <c r="B2" s="98" t="s">
        <v>19</v>
      </c>
      <c r="C2" s="98"/>
      <c r="D2" s="98"/>
      <c r="E2" s="98"/>
      <c r="F2" s="98"/>
      <c r="G2" s="98"/>
      <c r="H2" s="98"/>
      <c r="I2" s="98"/>
      <c r="J2" s="98"/>
      <c r="K2" s="1"/>
      <c r="L2" s="1"/>
      <c r="M2" s="1"/>
      <c r="N2" s="1"/>
      <c r="O2" s="1"/>
    </row>
    <row r="3" spans="1:17" ht="15" customHeight="1" x14ac:dyDescent="0.3">
      <c r="B3" s="99" t="s">
        <v>33</v>
      </c>
      <c r="C3" s="100"/>
      <c r="D3" s="100"/>
      <c r="E3" s="100"/>
      <c r="F3" s="100"/>
      <c r="G3" s="100"/>
      <c r="H3" s="100"/>
      <c r="I3" s="100"/>
      <c r="J3" s="101"/>
      <c r="K3" s="1"/>
      <c r="L3" s="1"/>
      <c r="M3" s="1"/>
      <c r="N3" s="1"/>
      <c r="O3" s="1"/>
    </row>
    <row r="4" spans="1:17" ht="15" customHeight="1" x14ac:dyDescent="0.3">
      <c r="B4" s="99" t="s">
        <v>22</v>
      </c>
      <c r="C4" s="104"/>
      <c r="D4" s="26" t="s">
        <v>34</v>
      </c>
      <c r="E4" s="26"/>
      <c r="F4" s="26"/>
      <c r="G4" s="26"/>
      <c r="H4" s="26"/>
      <c r="I4" s="26"/>
      <c r="J4" s="27"/>
      <c r="K4" s="1"/>
      <c r="L4" s="1"/>
      <c r="M4" s="1"/>
      <c r="N4" s="1"/>
      <c r="O4" s="1"/>
    </row>
    <row r="5" spans="1:17" ht="30.75" customHeight="1" thickBot="1" x14ac:dyDescent="0.35">
      <c r="B5" s="2" t="s">
        <v>0</v>
      </c>
      <c r="C5" s="102" t="s">
        <v>45</v>
      </c>
      <c r="D5" s="102"/>
      <c r="E5" s="102"/>
      <c r="F5" s="102"/>
      <c r="G5" s="102"/>
      <c r="H5" s="102"/>
      <c r="I5" s="102"/>
      <c r="J5" s="102"/>
      <c r="K5" s="1"/>
      <c r="L5" s="1"/>
      <c r="M5" s="1"/>
      <c r="N5" s="1"/>
      <c r="O5" s="1"/>
    </row>
    <row r="6" spans="1:17" ht="15.6" thickTop="1" thickBot="1" x14ac:dyDescent="0.35">
      <c r="B6" s="103" t="s">
        <v>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"/>
      <c r="N6" s="1"/>
      <c r="O6" s="1"/>
    </row>
    <row r="7" spans="1:17" ht="15.6" thickTop="1" thickBot="1" x14ac:dyDescent="0.35">
      <c r="B7" s="59"/>
      <c r="C7" s="3"/>
      <c r="D7" s="3"/>
      <c r="E7" s="88" t="s">
        <v>2</v>
      </c>
      <c r="F7" s="88"/>
      <c r="G7" s="88"/>
      <c r="H7" s="88"/>
      <c r="I7" s="88" t="s">
        <v>3</v>
      </c>
      <c r="J7" s="88"/>
      <c r="K7" s="93" t="s">
        <v>4</v>
      </c>
      <c r="L7" s="93"/>
      <c r="M7" s="1"/>
      <c r="N7" s="1"/>
      <c r="O7" s="1"/>
    </row>
    <row r="8" spans="1:17" ht="15.6" thickTop="1" thickBot="1" x14ac:dyDescent="0.35">
      <c r="B8" s="94" t="s">
        <v>5</v>
      </c>
      <c r="C8" s="97" t="s">
        <v>6</v>
      </c>
      <c r="D8" s="88" t="s">
        <v>7</v>
      </c>
      <c r="E8" s="88" t="s">
        <v>8</v>
      </c>
      <c r="F8" s="88"/>
      <c r="G8" s="88" t="s">
        <v>9</v>
      </c>
      <c r="H8" s="88"/>
      <c r="I8" s="88"/>
      <c r="J8" s="88"/>
      <c r="K8" s="93"/>
      <c r="L8" s="93"/>
      <c r="M8" s="1"/>
      <c r="N8" s="1"/>
      <c r="O8" s="1"/>
      <c r="P8" s="4" t="s">
        <v>20</v>
      </c>
    </row>
    <row r="9" spans="1:17" ht="15.6" thickTop="1" thickBot="1" x14ac:dyDescent="0.35">
      <c r="B9" s="95"/>
      <c r="C9" s="97"/>
      <c r="D9" s="88"/>
      <c r="E9" s="5" t="s">
        <v>10</v>
      </c>
      <c r="F9" s="5" t="s">
        <v>11</v>
      </c>
      <c r="G9" s="5" t="s">
        <v>10</v>
      </c>
      <c r="H9" s="5" t="s">
        <v>11</v>
      </c>
      <c r="I9" s="5" t="s">
        <v>10</v>
      </c>
      <c r="J9" s="5" t="s">
        <v>11</v>
      </c>
      <c r="K9" s="5" t="s">
        <v>10</v>
      </c>
      <c r="L9" s="5" t="s">
        <v>11</v>
      </c>
      <c r="M9" s="1"/>
      <c r="N9" s="1"/>
      <c r="O9" s="1"/>
      <c r="P9" s="4" t="e">
        <f>RANK(Y9,$Z$9:$Z$13)</f>
        <v>#N/A</v>
      </c>
    </row>
    <row r="10" spans="1:17" ht="15.6" thickTop="1" thickBot="1" x14ac:dyDescent="0.35">
      <c r="A10" s="65"/>
      <c r="B10" s="96"/>
      <c r="C10" s="97"/>
      <c r="D10" s="88"/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1"/>
      <c r="N10" s="1"/>
      <c r="O10" s="1"/>
      <c r="P10" s="4" t="e">
        <f>RANK(Y10,$Z$9:$Z$13)</f>
        <v>#N/A</v>
      </c>
    </row>
    <row r="11" spans="1:17" x14ac:dyDescent="0.3">
      <c r="A11" s="66"/>
      <c r="B11" s="60">
        <v>1</v>
      </c>
      <c r="C11" s="14" t="s">
        <v>23</v>
      </c>
      <c r="D11" s="14" t="s">
        <v>28</v>
      </c>
      <c r="E11" s="19">
        <v>0</v>
      </c>
      <c r="F11" s="20">
        <f>50*E11/MAX(E$11:E$15)</f>
        <v>0</v>
      </c>
      <c r="G11" s="19">
        <v>0</v>
      </c>
      <c r="H11" s="20">
        <f>100*G11/MAX(G$11:G$15)</f>
        <v>0</v>
      </c>
      <c r="I11" s="19">
        <v>0</v>
      </c>
      <c r="J11" s="20">
        <f>50*I11/MAX(I$11:I$15)</f>
        <v>0</v>
      </c>
      <c r="K11" s="42">
        <v>0</v>
      </c>
      <c r="L11" s="42">
        <f t="shared" ref="L11:L15" si="0">+F11+H11+J11</f>
        <v>0</v>
      </c>
      <c r="M11" s="22" t="s">
        <v>21</v>
      </c>
      <c r="N11" s="47"/>
      <c r="O11" s="47"/>
      <c r="P11" s="48" t="e">
        <f>RANK(Y11,$Z$9:$Z$13)</f>
        <v>#N/A</v>
      </c>
      <c r="Q11" s="49"/>
    </row>
    <row r="12" spans="1:17" x14ac:dyDescent="0.3">
      <c r="A12" s="66"/>
      <c r="B12" s="44">
        <v>2</v>
      </c>
      <c r="C12" s="16" t="s">
        <v>24</v>
      </c>
      <c r="D12" s="16" t="s">
        <v>29</v>
      </c>
      <c r="E12" s="17">
        <v>47.28</v>
      </c>
      <c r="F12" s="18">
        <f>50*E12/MAX(E$11:E$15)</f>
        <v>50</v>
      </c>
      <c r="G12" s="17">
        <v>80</v>
      </c>
      <c r="H12" s="20">
        <f t="shared" ref="H12:H15" si="1">100*G12/MAX(G$11:G$15)</f>
        <v>100</v>
      </c>
      <c r="I12" s="17">
        <v>40</v>
      </c>
      <c r="J12" s="20">
        <f t="shared" ref="J12:J15" si="2">50*I12/MAX(I$11:I$15)</f>
        <v>50</v>
      </c>
      <c r="K12" s="43">
        <v>167.28</v>
      </c>
      <c r="L12" s="43">
        <f t="shared" si="0"/>
        <v>200</v>
      </c>
      <c r="M12" s="1"/>
      <c r="N12" s="1"/>
      <c r="O12" s="1"/>
      <c r="P12" s="4" t="e">
        <f>RANK(Y12,$Z$9:$Z$13)</f>
        <v>#N/A</v>
      </c>
    </row>
    <row r="13" spans="1:17" x14ac:dyDescent="0.3">
      <c r="A13" s="66"/>
      <c r="B13" s="44">
        <v>3</v>
      </c>
      <c r="C13" s="16" t="s">
        <v>25</v>
      </c>
      <c r="D13" s="16" t="s">
        <v>30</v>
      </c>
      <c r="E13" s="17">
        <v>26.96</v>
      </c>
      <c r="F13" s="18">
        <f>50*E13/MAX(E$11:E$15)</f>
        <v>28.510998307952622</v>
      </c>
      <c r="G13" s="17">
        <v>60</v>
      </c>
      <c r="H13" s="20">
        <f t="shared" si="1"/>
        <v>75</v>
      </c>
      <c r="I13" s="17">
        <v>35</v>
      </c>
      <c r="J13" s="20">
        <f t="shared" si="2"/>
        <v>43.75</v>
      </c>
      <c r="K13" s="43">
        <v>121.96</v>
      </c>
      <c r="L13" s="43">
        <f t="shared" si="0"/>
        <v>147.2609983079526</v>
      </c>
      <c r="M13" s="1"/>
      <c r="N13" s="1"/>
      <c r="O13" s="1"/>
      <c r="P13" s="4" t="e">
        <f>RANK(Y13,$Z$9:$Z$13)</f>
        <v>#N/A</v>
      </c>
    </row>
    <row r="14" spans="1:17" x14ac:dyDescent="0.3">
      <c r="A14" s="66"/>
      <c r="B14" s="45">
        <v>4</v>
      </c>
      <c r="C14" s="6" t="s">
        <v>26</v>
      </c>
      <c r="D14" s="6" t="s">
        <v>31</v>
      </c>
      <c r="E14" s="28">
        <v>0</v>
      </c>
      <c r="F14" s="18">
        <f>50*E14/MAX(E$11:E$15)</f>
        <v>0</v>
      </c>
      <c r="G14" s="30">
        <v>0</v>
      </c>
      <c r="H14" s="20">
        <f t="shared" si="1"/>
        <v>0</v>
      </c>
      <c r="I14" s="30">
        <v>0</v>
      </c>
      <c r="J14" s="20">
        <f t="shared" si="2"/>
        <v>0</v>
      </c>
      <c r="K14" s="43">
        <v>0</v>
      </c>
      <c r="L14" s="43">
        <f t="shared" si="0"/>
        <v>0</v>
      </c>
      <c r="M14" s="22" t="s">
        <v>21</v>
      </c>
      <c r="N14" s="23"/>
      <c r="O14" s="23"/>
      <c r="P14" s="24"/>
      <c r="Q14" s="25"/>
    </row>
    <row r="15" spans="1:17" x14ac:dyDescent="0.3">
      <c r="A15" s="66"/>
      <c r="B15" s="45">
        <v>5</v>
      </c>
      <c r="C15" s="6" t="s">
        <v>27</v>
      </c>
      <c r="D15" s="6" t="s">
        <v>32</v>
      </c>
      <c r="E15" s="28">
        <v>27</v>
      </c>
      <c r="F15" s="18">
        <f>50*E15/MAX(E$11:E$15)</f>
        <v>28.553299492385786</v>
      </c>
      <c r="G15" s="30">
        <v>40</v>
      </c>
      <c r="H15" s="20">
        <f t="shared" si="1"/>
        <v>50</v>
      </c>
      <c r="I15" s="30">
        <v>26.25</v>
      </c>
      <c r="J15" s="20">
        <f t="shared" si="2"/>
        <v>32.8125</v>
      </c>
      <c r="K15" s="29">
        <v>93.25</v>
      </c>
      <c r="L15" s="43">
        <f t="shared" si="0"/>
        <v>111.36579949238579</v>
      </c>
    </row>
    <row r="16" spans="1:17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 thickBot="1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6" thickTop="1" thickBot="1" x14ac:dyDescent="0.35">
      <c r="B18" s="89" t="s">
        <v>13</v>
      </c>
      <c r="C18" s="89"/>
      <c r="D18" s="89"/>
      <c r="E18" s="89"/>
      <c r="F18" s="89"/>
      <c r="G18" s="89"/>
      <c r="H18" s="89"/>
      <c r="I18" s="21"/>
      <c r="J18" s="21"/>
      <c r="K18" s="13"/>
      <c r="L18" s="1"/>
      <c r="M18" s="1"/>
      <c r="N18" s="1"/>
      <c r="O18" s="1"/>
    </row>
    <row r="19" spans="1:15" ht="26.4" thickTop="1" thickBot="1" x14ac:dyDescent="0.35">
      <c r="B19" s="7" t="s">
        <v>5</v>
      </c>
      <c r="C19" s="7" t="s">
        <v>6</v>
      </c>
      <c r="D19" s="7" t="s">
        <v>7</v>
      </c>
      <c r="E19" s="87" t="s">
        <v>14</v>
      </c>
      <c r="F19" s="87"/>
      <c r="G19" s="87" t="s">
        <v>15</v>
      </c>
      <c r="H19" s="87"/>
      <c r="I19" s="89" t="s">
        <v>4</v>
      </c>
      <c r="J19" s="89"/>
    </row>
    <row r="20" spans="1:15" ht="15.6" thickTop="1" thickBot="1" x14ac:dyDescent="0.35">
      <c r="B20" s="35"/>
      <c r="C20" s="35"/>
      <c r="D20" s="35"/>
      <c r="E20" s="40" t="s">
        <v>16</v>
      </c>
      <c r="F20" s="41" t="s">
        <v>17</v>
      </c>
      <c r="G20" s="40" t="s">
        <v>16</v>
      </c>
      <c r="H20" s="40" t="s">
        <v>17</v>
      </c>
      <c r="I20" s="41" t="s">
        <v>16</v>
      </c>
      <c r="J20" s="41" t="s">
        <v>17</v>
      </c>
      <c r="K20" s="57" t="s">
        <v>35</v>
      </c>
      <c r="L20" s="58" t="s">
        <v>36</v>
      </c>
      <c r="M20" s="58" t="s">
        <v>37</v>
      </c>
      <c r="N20" s="58" t="s">
        <v>38</v>
      </c>
      <c r="O20" s="58" t="s">
        <v>39</v>
      </c>
    </row>
    <row r="21" spans="1:15" ht="15" thickTop="1" x14ac:dyDescent="0.3">
      <c r="B21" s="37">
        <v>1</v>
      </c>
      <c r="C21" s="14" t="s">
        <v>24</v>
      </c>
      <c r="D21" s="16" t="s">
        <v>29</v>
      </c>
      <c r="E21" s="36">
        <v>644.27499999999998</v>
      </c>
      <c r="F21" s="39">
        <v>500</v>
      </c>
      <c r="G21" s="43">
        <v>167.28</v>
      </c>
      <c r="H21" s="42">
        <v>200</v>
      </c>
      <c r="I21" s="38">
        <f>+E21+G21</f>
        <v>811.55499999999995</v>
      </c>
      <c r="J21" s="38">
        <f>+F21+H21</f>
        <v>700</v>
      </c>
      <c r="K21" s="46" t="s">
        <v>34</v>
      </c>
      <c r="L21" s="46" t="s">
        <v>40</v>
      </c>
      <c r="M21" s="46" t="s">
        <v>41</v>
      </c>
      <c r="N21" s="46" t="s">
        <v>42</v>
      </c>
      <c r="O21" s="46" t="s">
        <v>43</v>
      </c>
    </row>
    <row r="22" spans="1:15" x14ac:dyDescent="0.3">
      <c r="B22" s="15">
        <v>2</v>
      </c>
      <c r="C22" s="16" t="s">
        <v>25</v>
      </c>
      <c r="D22" s="16" t="s">
        <v>30</v>
      </c>
      <c r="E22" s="36">
        <v>297.17500000000001</v>
      </c>
      <c r="F22" s="36">
        <v>471.69</v>
      </c>
      <c r="G22" s="43">
        <v>121.96</v>
      </c>
      <c r="H22" s="43">
        <v>147.96</v>
      </c>
      <c r="I22" s="36">
        <f t="shared" ref="I22:I23" si="3">+E22+G22</f>
        <v>419.13499999999999</v>
      </c>
      <c r="J22" s="36">
        <f>+F22+H22</f>
        <v>619.65</v>
      </c>
      <c r="K22" s="46" t="s">
        <v>34</v>
      </c>
      <c r="L22" s="46" t="s">
        <v>41</v>
      </c>
      <c r="M22" s="46" t="s">
        <v>40</v>
      </c>
      <c r="N22" s="46" t="s">
        <v>42</v>
      </c>
      <c r="O22" s="46"/>
    </row>
    <row r="23" spans="1:15" x14ac:dyDescent="0.3">
      <c r="B23" s="15">
        <v>3</v>
      </c>
      <c r="C23" s="16" t="s">
        <v>27</v>
      </c>
      <c r="D23" s="6" t="s">
        <v>32</v>
      </c>
      <c r="E23" s="36">
        <v>342.1</v>
      </c>
      <c r="F23" s="36">
        <v>368.28899999999999</v>
      </c>
      <c r="G23" s="29">
        <v>93.25</v>
      </c>
      <c r="H23" s="43">
        <v>111.37</v>
      </c>
      <c r="I23" s="36">
        <f t="shared" si="3"/>
        <v>435.35</v>
      </c>
      <c r="J23" s="36">
        <f t="shared" ref="J23" si="4">+F23+H23</f>
        <v>479.65899999999999</v>
      </c>
      <c r="K23" s="46" t="s">
        <v>41</v>
      </c>
      <c r="L23" s="46" t="s">
        <v>40</v>
      </c>
      <c r="M23" s="46" t="s">
        <v>42</v>
      </c>
      <c r="N23" s="46" t="s">
        <v>34</v>
      </c>
      <c r="O23" s="46"/>
    </row>
    <row r="25" spans="1:1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 thickBot="1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6" thickTop="1" thickBot="1" x14ac:dyDescent="0.35">
      <c r="B27" s="90" t="s">
        <v>18</v>
      </c>
      <c r="C27" s="91"/>
      <c r="D27" s="91"/>
      <c r="E27" s="91"/>
      <c r="F27" s="91"/>
      <c r="G27" s="91"/>
      <c r="H27" s="91"/>
      <c r="I27" s="31"/>
      <c r="J27" s="32"/>
      <c r="K27" s="1"/>
      <c r="L27" s="1"/>
      <c r="M27" s="1"/>
      <c r="N27" s="1"/>
      <c r="O27" s="1"/>
    </row>
    <row r="28" spans="1:15" ht="29.25" customHeight="1" thickTop="1" thickBot="1" x14ac:dyDescent="0.35">
      <c r="B28" s="87" t="s">
        <v>5</v>
      </c>
      <c r="C28" s="87" t="s">
        <v>6</v>
      </c>
      <c r="D28" s="87" t="s">
        <v>7</v>
      </c>
      <c r="E28" s="87" t="s">
        <v>14</v>
      </c>
      <c r="F28" s="87"/>
      <c r="G28" s="87" t="s">
        <v>15</v>
      </c>
      <c r="H28" s="87"/>
      <c r="I28" s="89" t="s">
        <v>4</v>
      </c>
      <c r="J28" s="89"/>
      <c r="K28" s="1"/>
      <c r="L28" s="1"/>
      <c r="M28" s="1"/>
      <c r="N28" s="1"/>
      <c r="O28" s="1"/>
    </row>
    <row r="29" spans="1:15" ht="15" thickTop="1" x14ac:dyDescent="0.3">
      <c r="B29" s="92"/>
      <c r="C29" s="92"/>
      <c r="D29" s="92"/>
      <c r="E29" s="9" t="s">
        <v>16</v>
      </c>
      <c r="F29" s="10" t="s">
        <v>17</v>
      </c>
      <c r="G29" s="8" t="s">
        <v>16</v>
      </c>
      <c r="H29" s="11" t="s">
        <v>17</v>
      </c>
      <c r="I29" s="33" t="s">
        <v>16</v>
      </c>
      <c r="J29" s="34" t="s">
        <v>17</v>
      </c>
      <c r="K29" s="1"/>
      <c r="L29" s="1"/>
      <c r="M29" s="1"/>
      <c r="N29" s="1"/>
      <c r="O29" s="1"/>
    </row>
    <row r="30" spans="1:15" x14ac:dyDescent="0.3">
      <c r="A30" s="66"/>
      <c r="B30" s="67">
        <v>1</v>
      </c>
      <c r="C30" s="50" t="s">
        <v>24</v>
      </c>
      <c r="D30" s="51" t="s">
        <v>29</v>
      </c>
      <c r="E30" s="52">
        <v>644.27499999999998</v>
      </c>
      <c r="F30" s="53">
        <v>500</v>
      </c>
      <c r="G30" s="54">
        <v>167.28</v>
      </c>
      <c r="H30" s="55">
        <v>200</v>
      </c>
      <c r="I30" s="56">
        <f>+E30+G30</f>
        <v>811.55499999999995</v>
      </c>
      <c r="J30" s="56">
        <f>+F30+H30</f>
        <v>700</v>
      </c>
      <c r="K30" s="61" t="s">
        <v>35</v>
      </c>
      <c r="L30" s="1"/>
    </row>
    <row r="31" spans="1:1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3">
      <c r="B32" s="12" t="s">
        <v>61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 algorithmName="SHA-512" hashValue="oQbAkOZz0W5ZdPoo78gBUA3JYjHv/RrxucmdKGMMgPqY0NJJaGVWSWQZQQbHZoMrSR076c6j5lXw3/8pJy+XfA==" saltValue="ivNVFRA9ksiagKO2qEAwAQ==" spinCount="100000" sheet="1" objects="1" scenarios="1"/>
  <mergeCells count="25">
    <mergeCell ref="B1:J1"/>
    <mergeCell ref="B2:J2"/>
    <mergeCell ref="B3:J3"/>
    <mergeCell ref="C5:J5"/>
    <mergeCell ref="B6:L6"/>
    <mergeCell ref="B4:C4"/>
    <mergeCell ref="K7:L8"/>
    <mergeCell ref="B8:B10"/>
    <mergeCell ref="C8:C10"/>
    <mergeCell ref="D8:D10"/>
    <mergeCell ref="E8:F8"/>
    <mergeCell ref="G8:H8"/>
    <mergeCell ref="G19:H19"/>
    <mergeCell ref="E7:H7"/>
    <mergeCell ref="I19:J19"/>
    <mergeCell ref="I28:J28"/>
    <mergeCell ref="I7:J8"/>
    <mergeCell ref="B27:H27"/>
    <mergeCell ref="B28:B29"/>
    <mergeCell ref="C28:C29"/>
    <mergeCell ref="D28:D29"/>
    <mergeCell ref="E28:F28"/>
    <mergeCell ref="G28:H28"/>
    <mergeCell ref="B18:H18"/>
    <mergeCell ref="E19:F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EE94B-881E-4059-9D7C-B8EE1621A4BB}">
  <dimension ref="A3:Q34"/>
  <sheetViews>
    <sheetView workbookViewId="0">
      <selection activeCell="B34" sqref="B34"/>
    </sheetView>
  </sheetViews>
  <sheetFormatPr defaultRowHeight="14.4" x14ac:dyDescent="0.3"/>
  <sheetData>
    <row r="3" spans="1:17" x14ac:dyDescent="0.3">
      <c r="B3" s="98" t="s">
        <v>44</v>
      </c>
      <c r="C3" s="98"/>
      <c r="D3" s="98"/>
      <c r="E3" s="98"/>
      <c r="F3" s="98"/>
      <c r="G3" s="98"/>
      <c r="H3" s="98"/>
      <c r="I3" s="98"/>
      <c r="J3" s="98"/>
      <c r="K3" s="1"/>
      <c r="L3" s="1"/>
      <c r="M3" s="1"/>
      <c r="N3" s="1"/>
      <c r="O3" s="1"/>
    </row>
    <row r="4" spans="1:17" x14ac:dyDescent="0.3">
      <c r="B4" s="98" t="s">
        <v>19</v>
      </c>
      <c r="C4" s="98"/>
      <c r="D4" s="98"/>
      <c r="E4" s="98"/>
      <c r="F4" s="98"/>
      <c r="G4" s="98"/>
      <c r="H4" s="98"/>
      <c r="I4" s="98"/>
      <c r="J4" s="98"/>
      <c r="K4" s="1"/>
      <c r="L4" s="1"/>
      <c r="M4" s="1"/>
      <c r="N4" s="1"/>
      <c r="O4" s="1"/>
    </row>
    <row r="5" spans="1:17" x14ac:dyDescent="0.3">
      <c r="B5" s="99" t="s">
        <v>48</v>
      </c>
      <c r="C5" s="100"/>
      <c r="D5" s="100"/>
      <c r="E5" s="100"/>
      <c r="F5" s="100"/>
      <c r="G5" s="100"/>
      <c r="H5" s="100"/>
      <c r="I5" s="100"/>
      <c r="J5" s="101"/>
      <c r="K5" s="1"/>
      <c r="L5" s="1"/>
      <c r="M5" s="1"/>
      <c r="N5" s="1"/>
      <c r="O5" s="1"/>
    </row>
    <row r="6" spans="1:17" x14ac:dyDescent="0.3">
      <c r="B6" s="99" t="s">
        <v>22</v>
      </c>
      <c r="C6" s="104"/>
      <c r="D6" s="68" t="s">
        <v>41</v>
      </c>
      <c r="E6" s="68"/>
      <c r="F6" s="68"/>
      <c r="G6" s="68"/>
      <c r="H6" s="68"/>
      <c r="I6" s="68"/>
      <c r="J6" s="69"/>
      <c r="K6" s="1"/>
      <c r="L6" s="1"/>
      <c r="M6" s="1"/>
      <c r="N6" s="1"/>
      <c r="O6" s="1"/>
    </row>
    <row r="7" spans="1:17" ht="29.4" thickBot="1" x14ac:dyDescent="0.35">
      <c r="B7" s="2" t="s">
        <v>0</v>
      </c>
      <c r="C7" s="102" t="s">
        <v>47</v>
      </c>
      <c r="D7" s="102"/>
      <c r="E7" s="102"/>
      <c r="F7" s="102"/>
      <c r="G7" s="102"/>
      <c r="H7" s="102"/>
      <c r="I7" s="102"/>
      <c r="J7" s="102"/>
      <c r="K7" s="1"/>
      <c r="L7" s="1"/>
      <c r="M7" s="1"/>
      <c r="N7" s="1"/>
      <c r="O7" s="1"/>
    </row>
    <row r="8" spans="1:17" ht="15.6" thickTop="1" thickBot="1" x14ac:dyDescent="0.35">
      <c r="B8" s="103" t="s">
        <v>1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"/>
      <c r="N8" s="1"/>
      <c r="O8" s="1"/>
    </row>
    <row r="9" spans="1:17" ht="15.6" thickTop="1" thickBot="1" x14ac:dyDescent="0.35">
      <c r="B9" s="59"/>
      <c r="C9" s="3"/>
      <c r="D9" s="3"/>
      <c r="E9" s="88" t="s">
        <v>2</v>
      </c>
      <c r="F9" s="88"/>
      <c r="G9" s="88"/>
      <c r="H9" s="88"/>
      <c r="I9" s="88" t="s">
        <v>3</v>
      </c>
      <c r="J9" s="88"/>
      <c r="K9" s="93" t="s">
        <v>4</v>
      </c>
      <c r="L9" s="93"/>
      <c r="M9" s="1"/>
      <c r="N9" s="1"/>
      <c r="O9" s="1"/>
    </row>
    <row r="10" spans="1:17" ht="15.6" thickTop="1" thickBot="1" x14ac:dyDescent="0.35">
      <c r="B10" s="94" t="s">
        <v>5</v>
      </c>
      <c r="C10" s="97" t="s">
        <v>6</v>
      </c>
      <c r="D10" s="88" t="s">
        <v>7</v>
      </c>
      <c r="E10" s="88" t="s">
        <v>8</v>
      </c>
      <c r="F10" s="88"/>
      <c r="G10" s="88" t="s">
        <v>9</v>
      </c>
      <c r="H10" s="88"/>
      <c r="I10" s="88"/>
      <c r="J10" s="88"/>
      <c r="K10" s="93"/>
      <c r="L10" s="93"/>
      <c r="M10" s="1"/>
      <c r="N10" s="1"/>
      <c r="O10" s="1"/>
      <c r="P10" s="4"/>
    </row>
    <row r="11" spans="1:17" ht="15.6" thickTop="1" thickBot="1" x14ac:dyDescent="0.35">
      <c r="B11" s="95"/>
      <c r="C11" s="97"/>
      <c r="D11" s="88"/>
      <c r="E11" s="5" t="s">
        <v>10</v>
      </c>
      <c r="F11" s="5" t="s">
        <v>11</v>
      </c>
      <c r="G11" s="5" t="s">
        <v>10</v>
      </c>
      <c r="H11" s="5" t="s">
        <v>11</v>
      </c>
      <c r="I11" s="5" t="s">
        <v>10</v>
      </c>
      <c r="J11" s="5" t="s">
        <v>11</v>
      </c>
      <c r="K11" s="5" t="s">
        <v>10</v>
      </c>
      <c r="L11" s="5" t="s">
        <v>11</v>
      </c>
      <c r="M11" s="1"/>
      <c r="N11" s="1"/>
      <c r="O11" s="1"/>
      <c r="P11" s="4"/>
    </row>
    <row r="12" spans="1:17" ht="15.6" thickTop="1" thickBot="1" x14ac:dyDescent="0.35">
      <c r="B12" s="105"/>
      <c r="C12" s="97"/>
      <c r="D12" s="88"/>
      <c r="E12" s="5" t="s">
        <v>12</v>
      </c>
      <c r="F12" s="5" t="s">
        <v>12</v>
      </c>
      <c r="G12" s="5" t="s">
        <v>12</v>
      </c>
      <c r="H12" s="5" t="s">
        <v>12</v>
      </c>
      <c r="I12" s="5" t="s">
        <v>12</v>
      </c>
      <c r="J12" s="5" t="s">
        <v>12</v>
      </c>
      <c r="K12" s="5" t="s">
        <v>12</v>
      </c>
      <c r="L12" s="5" t="s">
        <v>12</v>
      </c>
      <c r="M12" s="1"/>
      <c r="N12" s="1"/>
      <c r="O12" s="1"/>
      <c r="P12" s="4"/>
    </row>
    <row r="13" spans="1:17" x14ac:dyDescent="0.3">
      <c r="A13" s="66"/>
      <c r="B13" s="60">
        <v>1</v>
      </c>
      <c r="C13" s="14" t="s">
        <v>23</v>
      </c>
      <c r="D13" s="14" t="s">
        <v>28</v>
      </c>
      <c r="E13" s="19">
        <v>0</v>
      </c>
      <c r="F13" s="20">
        <f>50*E13/MAX(E$11:E$15)</f>
        <v>0</v>
      </c>
      <c r="G13" s="19">
        <v>0</v>
      </c>
      <c r="H13" s="20">
        <f>100*G13/MAX(G$11:G$15)</f>
        <v>0</v>
      </c>
      <c r="I13" s="19">
        <v>0</v>
      </c>
      <c r="J13" s="18">
        <f>50*I13/MAX(I$11:I$15)</f>
        <v>0</v>
      </c>
      <c r="K13" s="42">
        <v>0</v>
      </c>
      <c r="L13" s="42">
        <f t="shared" ref="L13:L17" si="0">+F13+H13+J13</f>
        <v>0</v>
      </c>
      <c r="M13" s="22" t="s">
        <v>21</v>
      </c>
      <c r="N13" s="47"/>
      <c r="O13" s="47"/>
      <c r="P13" s="76"/>
      <c r="Q13" s="74"/>
    </row>
    <row r="14" spans="1:17" x14ac:dyDescent="0.3">
      <c r="A14" s="66"/>
      <c r="B14" s="44">
        <v>2</v>
      </c>
      <c r="C14" s="16" t="s">
        <v>24</v>
      </c>
      <c r="D14" s="16" t="s">
        <v>29</v>
      </c>
      <c r="E14" s="17">
        <v>47.28</v>
      </c>
      <c r="F14" s="20">
        <f t="shared" ref="F14:F17" si="1">50*E14/MAX(E$11:E$15)</f>
        <v>50</v>
      </c>
      <c r="G14" s="17">
        <v>80</v>
      </c>
      <c r="H14" s="20">
        <v>80</v>
      </c>
      <c r="I14" s="17">
        <v>40</v>
      </c>
      <c r="J14" s="18">
        <v>40.82</v>
      </c>
      <c r="K14" s="43">
        <v>167.28</v>
      </c>
      <c r="L14" s="43">
        <f t="shared" si="0"/>
        <v>170.82</v>
      </c>
      <c r="M14" s="1"/>
      <c r="N14" s="1"/>
      <c r="O14" s="1"/>
      <c r="P14" s="4"/>
    </row>
    <row r="15" spans="1:17" x14ac:dyDescent="0.3">
      <c r="A15" s="66"/>
      <c r="B15" s="44">
        <v>3</v>
      </c>
      <c r="C15" s="16" t="s">
        <v>25</v>
      </c>
      <c r="D15" s="16" t="s">
        <v>30</v>
      </c>
      <c r="E15" s="17">
        <v>26.96</v>
      </c>
      <c r="F15" s="20">
        <f t="shared" si="1"/>
        <v>28.510998307952622</v>
      </c>
      <c r="G15" s="17">
        <v>60</v>
      </c>
      <c r="H15" s="20">
        <v>60</v>
      </c>
      <c r="I15" s="17">
        <v>35</v>
      </c>
      <c r="J15" s="18">
        <v>35.71</v>
      </c>
      <c r="K15" s="43">
        <v>121.96</v>
      </c>
      <c r="L15" s="43">
        <v>124.23</v>
      </c>
      <c r="M15" s="1"/>
      <c r="N15" s="1"/>
      <c r="O15" s="1"/>
      <c r="P15" s="4"/>
    </row>
    <row r="16" spans="1:17" x14ac:dyDescent="0.3">
      <c r="A16" s="66"/>
      <c r="B16" s="45">
        <v>4</v>
      </c>
      <c r="C16" s="6" t="s">
        <v>26</v>
      </c>
      <c r="D16" s="6" t="s">
        <v>31</v>
      </c>
      <c r="E16" s="28">
        <v>0</v>
      </c>
      <c r="F16" s="20">
        <f t="shared" si="1"/>
        <v>0</v>
      </c>
      <c r="G16" s="30">
        <v>0</v>
      </c>
      <c r="H16" s="20">
        <f t="shared" ref="H16" si="2">100*G16/MAX(G$11:G$15)</f>
        <v>0</v>
      </c>
      <c r="I16" s="30">
        <v>0</v>
      </c>
      <c r="J16" s="18">
        <f t="shared" ref="J16" si="3">50*I16/MAX(I$11:I$15)</f>
        <v>0</v>
      </c>
      <c r="K16" s="43">
        <v>0</v>
      </c>
      <c r="L16" s="43">
        <f t="shared" si="0"/>
        <v>0</v>
      </c>
      <c r="M16" s="22" t="s">
        <v>21</v>
      </c>
      <c r="N16" s="23"/>
      <c r="O16" s="23"/>
      <c r="P16" s="25"/>
      <c r="Q16" s="75"/>
    </row>
    <row r="17" spans="1:15" x14ac:dyDescent="0.3">
      <c r="A17" s="66"/>
      <c r="B17" s="45">
        <v>5</v>
      </c>
      <c r="C17" s="6" t="s">
        <v>49</v>
      </c>
      <c r="D17" s="6" t="s">
        <v>50</v>
      </c>
      <c r="E17" s="28">
        <v>42.96</v>
      </c>
      <c r="F17" s="20">
        <f t="shared" si="1"/>
        <v>45.431472081218274</v>
      </c>
      <c r="G17" s="30">
        <v>100</v>
      </c>
      <c r="H17" s="20">
        <v>100</v>
      </c>
      <c r="I17" s="30">
        <v>49</v>
      </c>
      <c r="J17" s="18">
        <v>50</v>
      </c>
      <c r="K17" s="29">
        <v>191.96</v>
      </c>
      <c r="L17" s="43">
        <f t="shared" si="0"/>
        <v>195.43147208121826</v>
      </c>
    </row>
    <row r="18" spans="1:1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 thickBot="1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6" thickTop="1" thickBot="1" x14ac:dyDescent="0.35">
      <c r="B20" s="89" t="s">
        <v>13</v>
      </c>
      <c r="C20" s="89"/>
      <c r="D20" s="89"/>
      <c r="E20" s="89"/>
      <c r="F20" s="89"/>
      <c r="G20" s="89"/>
      <c r="H20" s="89"/>
      <c r="I20" s="21"/>
      <c r="J20" s="21"/>
      <c r="K20" s="13"/>
      <c r="L20" s="1"/>
      <c r="M20" s="1"/>
      <c r="N20" s="1"/>
      <c r="O20" s="1"/>
    </row>
    <row r="21" spans="1:15" ht="26.4" thickTop="1" thickBot="1" x14ac:dyDescent="0.35">
      <c r="B21" s="70" t="s">
        <v>5</v>
      </c>
      <c r="C21" s="70" t="s">
        <v>6</v>
      </c>
      <c r="D21" s="70" t="s">
        <v>7</v>
      </c>
      <c r="E21" s="87" t="s">
        <v>14</v>
      </c>
      <c r="F21" s="87"/>
      <c r="G21" s="87" t="s">
        <v>15</v>
      </c>
      <c r="H21" s="87"/>
      <c r="I21" s="89" t="s">
        <v>4</v>
      </c>
      <c r="J21" s="89"/>
    </row>
    <row r="22" spans="1:15" ht="25.2" thickTop="1" thickBot="1" x14ac:dyDescent="0.35">
      <c r="B22" s="70"/>
      <c r="C22" s="70"/>
      <c r="D22" s="70"/>
      <c r="E22" s="40" t="s">
        <v>16</v>
      </c>
      <c r="F22" s="41" t="s">
        <v>17</v>
      </c>
      <c r="G22" s="40" t="s">
        <v>16</v>
      </c>
      <c r="H22" s="40" t="s">
        <v>17</v>
      </c>
      <c r="I22" s="41" t="s">
        <v>16</v>
      </c>
      <c r="J22" s="41" t="s">
        <v>17</v>
      </c>
      <c r="K22" s="57" t="s">
        <v>35</v>
      </c>
      <c r="L22" s="58" t="s">
        <v>36</v>
      </c>
      <c r="M22" s="58" t="s">
        <v>37</v>
      </c>
      <c r="N22" s="58" t="s">
        <v>38</v>
      </c>
      <c r="O22" s="58" t="s">
        <v>39</v>
      </c>
    </row>
    <row r="23" spans="1:15" ht="15" thickTop="1" x14ac:dyDescent="0.3">
      <c r="B23" s="37">
        <v>1</v>
      </c>
      <c r="C23" s="14" t="s">
        <v>24</v>
      </c>
      <c r="D23" s="16" t="s">
        <v>29</v>
      </c>
      <c r="E23" s="36">
        <v>644.27499999999998</v>
      </c>
      <c r="F23" s="39">
        <v>500</v>
      </c>
      <c r="G23" s="43">
        <v>167.28</v>
      </c>
      <c r="H23" s="43">
        <v>170.82</v>
      </c>
      <c r="I23" s="38">
        <f>+E23+G23</f>
        <v>811.55499999999995</v>
      </c>
      <c r="J23" s="38">
        <f>+F23+H23</f>
        <v>670.81999999999994</v>
      </c>
      <c r="K23" s="46" t="s">
        <v>34</v>
      </c>
      <c r="L23" s="46" t="s">
        <v>40</v>
      </c>
      <c r="M23" s="46" t="s">
        <v>41</v>
      </c>
      <c r="N23" s="46" t="s">
        <v>42</v>
      </c>
      <c r="O23" s="46" t="s">
        <v>43</v>
      </c>
    </row>
    <row r="24" spans="1:15" x14ac:dyDescent="0.3">
      <c r="B24" s="15">
        <v>2</v>
      </c>
      <c r="C24" s="6" t="s">
        <v>49</v>
      </c>
      <c r="D24" s="6" t="s">
        <v>50</v>
      </c>
      <c r="E24" s="36">
        <v>334.85</v>
      </c>
      <c r="F24" s="77">
        <v>423.99400000000003</v>
      </c>
      <c r="G24" s="29">
        <v>191.96</v>
      </c>
      <c r="H24" s="43">
        <v>195.43</v>
      </c>
      <c r="I24" s="36">
        <f t="shared" ref="I24:I25" si="4">+E24+G24</f>
        <v>526.81000000000006</v>
      </c>
      <c r="J24" s="36">
        <f t="shared" ref="J24" si="5">+F24+H24</f>
        <v>619.42399999999998</v>
      </c>
      <c r="K24" s="46" t="s">
        <v>40</v>
      </c>
      <c r="L24" s="46" t="s">
        <v>41</v>
      </c>
      <c r="M24" s="46"/>
      <c r="N24" s="46"/>
      <c r="O24" s="46"/>
    </row>
    <row r="25" spans="1:15" x14ac:dyDescent="0.3">
      <c r="B25" s="15">
        <v>3</v>
      </c>
      <c r="C25" s="16" t="s">
        <v>25</v>
      </c>
      <c r="D25" s="16" t="s">
        <v>30</v>
      </c>
      <c r="E25" s="36">
        <v>297.17500000000001</v>
      </c>
      <c r="F25" s="36">
        <v>471.69</v>
      </c>
      <c r="G25" s="43">
        <v>121.96</v>
      </c>
      <c r="H25" s="43">
        <v>124.23</v>
      </c>
      <c r="I25" s="36">
        <f t="shared" si="4"/>
        <v>419.13499999999999</v>
      </c>
      <c r="J25" s="36">
        <f>+F25+H25</f>
        <v>595.91999999999996</v>
      </c>
      <c r="K25" s="46" t="s">
        <v>34</v>
      </c>
      <c r="L25" s="46" t="s">
        <v>41</v>
      </c>
      <c r="M25" s="46" t="s">
        <v>40</v>
      </c>
      <c r="N25" s="46" t="s">
        <v>42</v>
      </c>
      <c r="O25" s="46"/>
    </row>
    <row r="27" spans="1:1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 thickBot="1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6" thickTop="1" thickBot="1" x14ac:dyDescent="0.35">
      <c r="B29" s="90" t="s">
        <v>18</v>
      </c>
      <c r="C29" s="91"/>
      <c r="D29" s="91"/>
      <c r="E29" s="91"/>
      <c r="F29" s="91"/>
      <c r="G29" s="91"/>
      <c r="H29" s="91"/>
      <c r="I29" s="31"/>
      <c r="J29" s="32"/>
      <c r="K29" s="1"/>
      <c r="L29" s="1"/>
      <c r="M29" s="1"/>
      <c r="N29" s="1"/>
      <c r="O29" s="1"/>
    </row>
    <row r="30" spans="1:15" ht="24" customHeight="1" thickTop="1" thickBot="1" x14ac:dyDescent="0.35">
      <c r="B30" s="87" t="s">
        <v>5</v>
      </c>
      <c r="C30" s="87" t="s">
        <v>6</v>
      </c>
      <c r="D30" s="87" t="s">
        <v>7</v>
      </c>
      <c r="E30" s="87" t="s">
        <v>14</v>
      </c>
      <c r="F30" s="87"/>
      <c r="G30" s="87" t="s">
        <v>15</v>
      </c>
      <c r="H30" s="87"/>
      <c r="I30" s="89" t="s">
        <v>4</v>
      </c>
      <c r="J30" s="89"/>
      <c r="K30" s="1"/>
      <c r="L30" s="1"/>
      <c r="M30" s="1"/>
      <c r="N30" s="1"/>
      <c r="O30" s="1"/>
    </row>
    <row r="31" spans="1:15" ht="24.6" thickTop="1" x14ac:dyDescent="0.3">
      <c r="B31" s="92"/>
      <c r="C31" s="92"/>
      <c r="D31" s="92"/>
      <c r="E31" s="9" t="s">
        <v>16</v>
      </c>
      <c r="F31" s="10" t="s">
        <v>17</v>
      </c>
      <c r="G31" s="8" t="s">
        <v>16</v>
      </c>
      <c r="H31" s="11" t="s">
        <v>17</v>
      </c>
      <c r="I31" s="33" t="s">
        <v>16</v>
      </c>
      <c r="J31" s="34" t="s">
        <v>17</v>
      </c>
      <c r="K31" s="1"/>
      <c r="L31" s="1"/>
      <c r="M31" s="1"/>
      <c r="N31" s="1"/>
      <c r="O31" s="1"/>
    </row>
    <row r="32" spans="1:15" x14ac:dyDescent="0.3">
      <c r="B32" s="71">
        <v>1</v>
      </c>
      <c r="C32" s="51" t="s">
        <v>25</v>
      </c>
      <c r="D32" s="51" t="s">
        <v>30</v>
      </c>
      <c r="E32" s="52">
        <v>297.17500000000001</v>
      </c>
      <c r="F32" s="52">
        <v>471.69</v>
      </c>
      <c r="G32" s="54">
        <v>121.96</v>
      </c>
      <c r="H32" s="54">
        <v>124.23</v>
      </c>
      <c r="I32" s="52">
        <f t="shared" ref="I32" si="6">+E32+G32</f>
        <v>419.13499999999999</v>
      </c>
      <c r="J32" s="52">
        <f>+F32+H32</f>
        <v>595.91999999999996</v>
      </c>
      <c r="K32" s="61" t="s">
        <v>51</v>
      </c>
      <c r="L32" s="1"/>
    </row>
    <row r="34" spans="2:4" x14ac:dyDescent="0.3">
      <c r="B34" s="12" t="s">
        <v>61</v>
      </c>
      <c r="C34" s="1"/>
      <c r="D34" s="1"/>
    </row>
  </sheetData>
  <sheetProtection algorithmName="SHA-512" hashValue="45F2NeTLQuT1gLoVFTrisMKAgkelJjerX9r1JmEeSB6hwqBgZQeOhy13zTWj50y1hb6kpoXDnzsINjuAh/Cy1w==" saltValue="Iw+002M31MmG01jSC/s6Ag==" spinCount="100000" sheet="1" objects="1" scenarios="1"/>
  <mergeCells count="25">
    <mergeCell ref="I30:J30"/>
    <mergeCell ref="B20:H20"/>
    <mergeCell ref="E21:F21"/>
    <mergeCell ref="G21:H21"/>
    <mergeCell ref="I21:J21"/>
    <mergeCell ref="B29:H29"/>
    <mergeCell ref="B30:B31"/>
    <mergeCell ref="C30:C31"/>
    <mergeCell ref="D30:D31"/>
    <mergeCell ref="E30:F30"/>
    <mergeCell ref="G30:H30"/>
    <mergeCell ref="E9:H9"/>
    <mergeCell ref="I9:J10"/>
    <mergeCell ref="K9:L10"/>
    <mergeCell ref="B10:B12"/>
    <mergeCell ref="C10:C12"/>
    <mergeCell ref="D10:D12"/>
    <mergeCell ref="E10:F10"/>
    <mergeCell ref="G10:H10"/>
    <mergeCell ref="B8:L8"/>
    <mergeCell ref="B3:J3"/>
    <mergeCell ref="B4:J4"/>
    <mergeCell ref="B5:J5"/>
    <mergeCell ref="B6:C6"/>
    <mergeCell ref="C7:J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A26B7-FA40-41C7-83E7-2AE6BEB418BC}">
  <dimension ref="B1:R32"/>
  <sheetViews>
    <sheetView topLeftCell="A4" workbookViewId="0">
      <selection activeCell="C32" sqref="C32"/>
    </sheetView>
  </sheetViews>
  <sheetFormatPr defaultRowHeight="14.4" x14ac:dyDescent="0.3"/>
  <sheetData>
    <row r="1" spans="2:18" x14ac:dyDescent="0.3">
      <c r="C1" s="98" t="s">
        <v>44</v>
      </c>
      <c r="D1" s="98"/>
      <c r="E1" s="98"/>
      <c r="F1" s="98"/>
      <c r="G1" s="98"/>
      <c r="H1" s="98"/>
      <c r="I1" s="98"/>
      <c r="J1" s="98"/>
      <c r="K1" s="98"/>
      <c r="L1" s="1"/>
      <c r="M1" s="1"/>
      <c r="N1" s="1"/>
      <c r="O1" s="1"/>
      <c r="P1" s="1"/>
    </row>
    <row r="2" spans="2:18" x14ac:dyDescent="0.3">
      <c r="C2" s="98" t="s">
        <v>19</v>
      </c>
      <c r="D2" s="98"/>
      <c r="E2" s="98"/>
      <c r="F2" s="98"/>
      <c r="G2" s="98"/>
      <c r="H2" s="98"/>
      <c r="I2" s="98"/>
      <c r="J2" s="98"/>
      <c r="K2" s="98"/>
      <c r="L2" s="1"/>
      <c r="M2" s="1"/>
      <c r="N2" s="1"/>
      <c r="O2" s="1"/>
      <c r="P2" s="1"/>
    </row>
    <row r="3" spans="2:18" x14ac:dyDescent="0.3">
      <c r="C3" s="99" t="s">
        <v>52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</row>
    <row r="4" spans="2:18" x14ac:dyDescent="0.3">
      <c r="C4" s="99" t="s">
        <v>22</v>
      </c>
      <c r="D4" s="104"/>
      <c r="E4" s="79" t="s">
        <v>40</v>
      </c>
      <c r="F4" s="79"/>
      <c r="G4" s="79"/>
      <c r="H4" s="79"/>
      <c r="I4" s="79"/>
      <c r="J4" s="79"/>
      <c r="K4" s="80"/>
      <c r="L4" s="1"/>
      <c r="M4" s="1"/>
      <c r="N4" s="1"/>
      <c r="O4" s="1"/>
      <c r="P4" s="1"/>
    </row>
    <row r="5" spans="2:18" ht="29.4" thickBot="1" x14ac:dyDescent="0.35">
      <c r="C5" s="2" t="s">
        <v>0</v>
      </c>
      <c r="D5" s="102" t="s">
        <v>47</v>
      </c>
      <c r="E5" s="102"/>
      <c r="F5" s="102"/>
      <c r="G5" s="102"/>
      <c r="H5" s="102"/>
      <c r="I5" s="102"/>
      <c r="J5" s="102"/>
      <c r="K5" s="102"/>
      <c r="L5" s="1"/>
      <c r="M5" s="1"/>
      <c r="N5" s="1"/>
      <c r="O5" s="1"/>
      <c r="P5" s="1"/>
    </row>
    <row r="6" spans="2:18" ht="15.6" thickTop="1" thickBot="1" x14ac:dyDescent="0.35">
      <c r="C6" s="103" t="s">
        <v>1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"/>
      <c r="O6" s="1"/>
      <c r="P6" s="1"/>
    </row>
    <row r="7" spans="2:18" ht="15.6" thickTop="1" thickBot="1" x14ac:dyDescent="0.35">
      <c r="C7" s="59"/>
      <c r="D7" s="3"/>
      <c r="E7" s="3"/>
      <c r="F7" s="88" t="s">
        <v>2</v>
      </c>
      <c r="G7" s="88"/>
      <c r="H7" s="88"/>
      <c r="I7" s="88"/>
      <c r="J7" s="88" t="s">
        <v>3</v>
      </c>
      <c r="K7" s="88"/>
      <c r="L7" s="93" t="s">
        <v>4</v>
      </c>
      <c r="M7" s="93"/>
      <c r="N7" s="1"/>
      <c r="O7" s="1"/>
      <c r="P7" s="1"/>
    </row>
    <row r="8" spans="2:18" ht="15.6" thickTop="1" thickBot="1" x14ac:dyDescent="0.35">
      <c r="C8" s="94" t="s">
        <v>5</v>
      </c>
      <c r="D8" s="97" t="s">
        <v>6</v>
      </c>
      <c r="E8" s="88" t="s">
        <v>7</v>
      </c>
      <c r="F8" s="88" t="s">
        <v>8</v>
      </c>
      <c r="G8" s="88"/>
      <c r="H8" s="88" t="s">
        <v>9</v>
      </c>
      <c r="I8" s="88"/>
      <c r="J8" s="88"/>
      <c r="K8" s="88"/>
      <c r="L8" s="93"/>
      <c r="M8" s="93"/>
      <c r="N8" s="1"/>
      <c r="O8" s="1"/>
      <c r="P8" s="1"/>
      <c r="Q8" s="4"/>
    </row>
    <row r="9" spans="2:18" ht="15.6" thickTop="1" thickBot="1" x14ac:dyDescent="0.35">
      <c r="C9" s="95"/>
      <c r="D9" s="97"/>
      <c r="E9" s="88"/>
      <c r="F9" s="5" t="s">
        <v>10</v>
      </c>
      <c r="G9" s="5" t="s">
        <v>11</v>
      </c>
      <c r="H9" s="5" t="s">
        <v>10</v>
      </c>
      <c r="I9" s="5" t="s">
        <v>11</v>
      </c>
      <c r="J9" s="5" t="s">
        <v>10</v>
      </c>
      <c r="K9" s="5" t="s">
        <v>11</v>
      </c>
      <c r="L9" s="5" t="s">
        <v>10</v>
      </c>
      <c r="M9" s="5" t="s">
        <v>11</v>
      </c>
      <c r="N9" s="1"/>
      <c r="O9" s="1"/>
      <c r="P9" s="1"/>
      <c r="Q9" s="4"/>
    </row>
    <row r="10" spans="2:18" ht="15.6" thickTop="1" thickBot="1" x14ac:dyDescent="0.35">
      <c r="B10" s="74"/>
      <c r="C10" s="105"/>
      <c r="D10" s="97"/>
      <c r="E10" s="88"/>
      <c r="F10" s="5" t="s">
        <v>12</v>
      </c>
      <c r="G10" s="5" t="s">
        <v>12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1"/>
      <c r="O10" s="1"/>
      <c r="P10" s="1"/>
      <c r="Q10" s="4"/>
    </row>
    <row r="11" spans="2:18" x14ac:dyDescent="0.3">
      <c r="B11" s="66"/>
      <c r="C11" s="60">
        <v>1</v>
      </c>
      <c r="D11" s="14" t="s">
        <v>23</v>
      </c>
      <c r="E11" s="14" t="s">
        <v>28</v>
      </c>
      <c r="F11" s="19">
        <v>0</v>
      </c>
      <c r="G11" s="20">
        <f>50*F11/MAX(F$11:F$15)</f>
        <v>0</v>
      </c>
      <c r="H11" s="19">
        <v>0</v>
      </c>
      <c r="I11" s="20">
        <f>100*H11/MAX(H$11:H$15)</f>
        <v>0</v>
      </c>
      <c r="J11" s="19">
        <v>0</v>
      </c>
      <c r="K11" s="18">
        <f>50*J11/MAX(J$11:J$15)</f>
        <v>0</v>
      </c>
      <c r="L11" s="42">
        <v>0</v>
      </c>
      <c r="M11" s="42">
        <f t="shared" ref="M11:M15" si="0">+G11+I11+K11</f>
        <v>0</v>
      </c>
      <c r="N11" s="22" t="s">
        <v>21</v>
      </c>
      <c r="O11" s="47"/>
      <c r="P11" s="47"/>
      <c r="Q11" s="76"/>
      <c r="R11" s="74"/>
    </row>
    <row r="12" spans="2:18" x14ac:dyDescent="0.3">
      <c r="B12" s="66"/>
      <c r="C12" s="44">
        <v>2</v>
      </c>
      <c r="D12" s="16" t="s">
        <v>24</v>
      </c>
      <c r="E12" s="16" t="s">
        <v>29</v>
      </c>
      <c r="F12" s="17">
        <v>47.28</v>
      </c>
      <c r="G12" s="20">
        <f t="shared" ref="G12:G15" si="1">50*F12/MAX(F$11:F$15)</f>
        <v>50</v>
      </c>
      <c r="H12" s="17">
        <v>80</v>
      </c>
      <c r="I12" s="20">
        <f t="shared" ref="I12:I15" si="2">100*H12/MAX(H$11:H$15)</f>
        <v>80</v>
      </c>
      <c r="J12" s="17">
        <v>40</v>
      </c>
      <c r="K12" s="18">
        <f t="shared" ref="K12:K15" si="3">50*J12/MAX(J$11:J$15)</f>
        <v>40.816326530612244</v>
      </c>
      <c r="L12" s="43">
        <v>167.28</v>
      </c>
      <c r="M12" s="43">
        <f t="shared" si="0"/>
        <v>170.81632653061223</v>
      </c>
      <c r="N12" s="1"/>
      <c r="O12" s="1"/>
      <c r="P12" s="1"/>
      <c r="Q12" s="4"/>
    </row>
    <row r="13" spans="2:18" x14ac:dyDescent="0.3">
      <c r="B13" s="66"/>
      <c r="C13" s="44">
        <v>3</v>
      </c>
      <c r="D13" s="16" t="s">
        <v>25</v>
      </c>
      <c r="E13" s="16" t="s">
        <v>30</v>
      </c>
      <c r="F13" s="17">
        <v>26.96</v>
      </c>
      <c r="G13" s="20">
        <f t="shared" si="1"/>
        <v>28.510998307952622</v>
      </c>
      <c r="H13" s="17">
        <v>60</v>
      </c>
      <c r="I13" s="20">
        <f t="shared" si="2"/>
        <v>60</v>
      </c>
      <c r="J13" s="17">
        <v>35</v>
      </c>
      <c r="K13" s="18">
        <f t="shared" si="3"/>
        <v>35.714285714285715</v>
      </c>
      <c r="L13" s="43">
        <v>121.96</v>
      </c>
      <c r="M13" s="43">
        <f t="shared" si="0"/>
        <v>124.22528402223833</v>
      </c>
      <c r="N13" s="1"/>
      <c r="O13" s="1"/>
      <c r="P13" s="1"/>
      <c r="Q13" s="4"/>
    </row>
    <row r="14" spans="2:18" x14ac:dyDescent="0.3">
      <c r="B14" s="66"/>
      <c r="C14" s="45">
        <v>4</v>
      </c>
      <c r="D14" s="6" t="s">
        <v>26</v>
      </c>
      <c r="E14" s="6" t="s">
        <v>31</v>
      </c>
      <c r="F14" s="28">
        <v>0</v>
      </c>
      <c r="G14" s="20">
        <f t="shared" si="1"/>
        <v>0</v>
      </c>
      <c r="H14" s="30">
        <v>0</v>
      </c>
      <c r="I14" s="20">
        <f t="shared" si="2"/>
        <v>0</v>
      </c>
      <c r="J14" s="30">
        <v>0</v>
      </c>
      <c r="K14" s="18">
        <f t="shared" si="3"/>
        <v>0</v>
      </c>
      <c r="L14" s="43">
        <v>0</v>
      </c>
      <c r="M14" s="43">
        <f t="shared" si="0"/>
        <v>0</v>
      </c>
      <c r="N14" s="22" t="s">
        <v>21</v>
      </c>
      <c r="O14" s="23"/>
      <c r="P14" s="23"/>
      <c r="Q14" s="25"/>
      <c r="R14" s="75"/>
    </row>
    <row r="15" spans="2:18" x14ac:dyDescent="0.3">
      <c r="B15" s="66"/>
      <c r="C15" s="45">
        <v>5</v>
      </c>
      <c r="D15" s="6" t="s">
        <v>49</v>
      </c>
      <c r="E15" s="6" t="s">
        <v>50</v>
      </c>
      <c r="F15" s="28">
        <v>42.96</v>
      </c>
      <c r="G15" s="20">
        <f t="shared" si="1"/>
        <v>45.431472081218274</v>
      </c>
      <c r="H15" s="30">
        <v>100</v>
      </c>
      <c r="I15" s="20">
        <f t="shared" si="2"/>
        <v>100</v>
      </c>
      <c r="J15" s="30">
        <v>49</v>
      </c>
      <c r="K15" s="18">
        <f t="shared" si="3"/>
        <v>50</v>
      </c>
      <c r="L15" s="29">
        <v>191.96</v>
      </c>
      <c r="M15" s="43">
        <f t="shared" si="0"/>
        <v>195.43147208121826</v>
      </c>
    </row>
    <row r="16" spans="2:18" x14ac:dyDescent="0.3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5" thickBot="1" x14ac:dyDescent="0.3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5.6" thickTop="1" thickBot="1" x14ac:dyDescent="0.35">
      <c r="C18" s="89" t="s">
        <v>13</v>
      </c>
      <c r="D18" s="89"/>
      <c r="E18" s="89"/>
      <c r="F18" s="89"/>
      <c r="G18" s="89"/>
      <c r="H18" s="89"/>
      <c r="I18" s="89"/>
      <c r="J18" s="21"/>
      <c r="K18" s="21"/>
      <c r="L18" s="13"/>
      <c r="M18" s="1"/>
      <c r="N18" s="1"/>
      <c r="O18" s="1"/>
      <c r="P18" s="1"/>
    </row>
    <row r="19" spans="3:16" ht="26.4" thickTop="1" thickBot="1" x14ac:dyDescent="0.35">
      <c r="C19" s="78" t="s">
        <v>5</v>
      </c>
      <c r="D19" s="78" t="s">
        <v>6</v>
      </c>
      <c r="E19" s="78" t="s">
        <v>7</v>
      </c>
      <c r="F19" s="87" t="s">
        <v>14</v>
      </c>
      <c r="G19" s="87"/>
      <c r="H19" s="87" t="s">
        <v>15</v>
      </c>
      <c r="I19" s="87"/>
      <c r="J19" s="89" t="s">
        <v>4</v>
      </c>
      <c r="K19" s="89"/>
    </row>
    <row r="20" spans="3:16" ht="25.2" thickTop="1" thickBot="1" x14ac:dyDescent="0.35">
      <c r="C20" s="78"/>
      <c r="D20" s="78"/>
      <c r="E20" s="78"/>
      <c r="F20" s="40" t="s">
        <v>16</v>
      </c>
      <c r="G20" s="41" t="s">
        <v>17</v>
      </c>
      <c r="H20" s="40" t="s">
        <v>16</v>
      </c>
      <c r="I20" s="40" t="s">
        <v>17</v>
      </c>
      <c r="J20" s="41" t="s">
        <v>16</v>
      </c>
      <c r="K20" s="41" t="s">
        <v>17</v>
      </c>
      <c r="L20" s="57" t="s">
        <v>35</v>
      </c>
      <c r="M20" s="58" t="s">
        <v>36</v>
      </c>
      <c r="N20" s="58" t="s">
        <v>37</v>
      </c>
      <c r="O20" s="58" t="s">
        <v>38</v>
      </c>
      <c r="P20" s="58" t="s">
        <v>39</v>
      </c>
    </row>
    <row r="21" spans="3:16" ht="15" thickTop="1" x14ac:dyDescent="0.3">
      <c r="C21" s="37">
        <v>1</v>
      </c>
      <c r="D21" s="14" t="s">
        <v>24</v>
      </c>
      <c r="E21" s="16" t="s">
        <v>29</v>
      </c>
      <c r="F21" s="36">
        <v>644.27499999999998</v>
      </c>
      <c r="G21" s="39">
        <v>500</v>
      </c>
      <c r="H21" s="43">
        <v>167.28</v>
      </c>
      <c r="I21" s="43">
        <v>170.82</v>
      </c>
      <c r="J21" s="38">
        <f>+F21+H21</f>
        <v>811.55499999999995</v>
      </c>
      <c r="K21" s="38">
        <f>+G21+I21</f>
        <v>670.81999999999994</v>
      </c>
      <c r="L21" s="46" t="s">
        <v>34</v>
      </c>
      <c r="M21" s="46" t="s">
        <v>40</v>
      </c>
      <c r="N21" s="46" t="s">
        <v>41</v>
      </c>
      <c r="O21" s="46" t="s">
        <v>42</v>
      </c>
      <c r="P21" s="46" t="s">
        <v>43</v>
      </c>
    </row>
    <row r="22" spans="3:16" x14ac:dyDescent="0.3">
      <c r="C22" s="15">
        <v>2</v>
      </c>
      <c r="D22" s="6" t="s">
        <v>49</v>
      </c>
      <c r="E22" s="6" t="s">
        <v>50</v>
      </c>
      <c r="F22" s="36">
        <v>334.85</v>
      </c>
      <c r="G22" s="77">
        <v>423.99400000000003</v>
      </c>
      <c r="H22" s="29">
        <v>191.96</v>
      </c>
      <c r="I22" s="43">
        <v>195.43</v>
      </c>
      <c r="J22" s="36">
        <f t="shared" ref="J22:K23" si="4">+F22+H22</f>
        <v>526.81000000000006</v>
      </c>
      <c r="K22" s="36">
        <f t="shared" si="4"/>
        <v>619.42399999999998</v>
      </c>
      <c r="L22" s="46" t="s">
        <v>40</v>
      </c>
      <c r="M22" s="46" t="s">
        <v>41</v>
      </c>
      <c r="N22" s="46"/>
      <c r="O22" s="46"/>
      <c r="P22" s="46"/>
    </row>
    <row r="23" spans="3:16" x14ac:dyDescent="0.3">
      <c r="C23" s="15">
        <v>3</v>
      </c>
      <c r="D23" s="16" t="s">
        <v>25</v>
      </c>
      <c r="E23" s="16" t="s">
        <v>30</v>
      </c>
      <c r="F23" s="36">
        <v>297.17500000000001</v>
      </c>
      <c r="G23" s="36">
        <v>471.69</v>
      </c>
      <c r="H23" s="43">
        <v>121.96</v>
      </c>
      <c r="I23" s="43">
        <v>124.23</v>
      </c>
      <c r="J23" s="36">
        <f t="shared" si="4"/>
        <v>419.13499999999999</v>
      </c>
      <c r="K23" s="36">
        <f>+G23+I23</f>
        <v>595.91999999999996</v>
      </c>
      <c r="L23" s="46" t="s">
        <v>34</v>
      </c>
      <c r="M23" s="46" t="s">
        <v>41</v>
      </c>
      <c r="N23" s="46" t="s">
        <v>40</v>
      </c>
      <c r="O23" s="46" t="s">
        <v>42</v>
      </c>
      <c r="P23" s="46"/>
    </row>
    <row r="25" spans="3:16" x14ac:dyDescent="0.3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 thickBot="1" x14ac:dyDescent="0.3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15.6" thickTop="1" thickBot="1" x14ac:dyDescent="0.35">
      <c r="C27" s="90" t="s">
        <v>18</v>
      </c>
      <c r="D27" s="91"/>
      <c r="E27" s="91"/>
      <c r="F27" s="91"/>
      <c r="G27" s="91"/>
      <c r="H27" s="91"/>
      <c r="I27" s="91"/>
      <c r="J27" s="31"/>
      <c r="K27" s="32"/>
      <c r="L27" s="1"/>
      <c r="M27" s="1"/>
      <c r="N27" s="1"/>
      <c r="O27" s="1"/>
      <c r="P27" s="1"/>
    </row>
    <row r="28" spans="3:16" ht="24" customHeight="1" thickTop="1" thickBot="1" x14ac:dyDescent="0.35">
      <c r="C28" s="87" t="s">
        <v>5</v>
      </c>
      <c r="D28" s="87" t="s">
        <v>6</v>
      </c>
      <c r="E28" s="87" t="s">
        <v>7</v>
      </c>
      <c r="F28" s="87" t="s">
        <v>14</v>
      </c>
      <c r="G28" s="87"/>
      <c r="H28" s="87" t="s">
        <v>15</v>
      </c>
      <c r="I28" s="87"/>
      <c r="J28" s="89" t="s">
        <v>4</v>
      </c>
      <c r="K28" s="89"/>
      <c r="L28" s="1"/>
      <c r="M28" s="1"/>
      <c r="N28" s="1"/>
      <c r="O28" s="1"/>
      <c r="P28" s="1"/>
    </row>
    <row r="29" spans="3:16" ht="24.6" thickTop="1" x14ac:dyDescent="0.3">
      <c r="C29" s="92"/>
      <c r="D29" s="92"/>
      <c r="E29" s="92"/>
      <c r="F29" s="9" t="s">
        <v>16</v>
      </c>
      <c r="G29" s="10" t="s">
        <v>17</v>
      </c>
      <c r="H29" s="8" t="s">
        <v>16</v>
      </c>
      <c r="I29" s="11" t="s">
        <v>17</v>
      </c>
      <c r="J29" s="33" t="s">
        <v>16</v>
      </c>
      <c r="K29" s="34" t="s">
        <v>17</v>
      </c>
      <c r="L29" s="1"/>
      <c r="M29" s="1"/>
      <c r="N29" s="1"/>
      <c r="O29" s="1"/>
      <c r="P29" s="1"/>
    </row>
    <row r="30" spans="3:16" x14ac:dyDescent="0.3">
      <c r="C30" s="71">
        <v>1</v>
      </c>
      <c r="D30" s="72" t="s">
        <v>49</v>
      </c>
      <c r="E30" s="72" t="s">
        <v>50</v>
      </c>
      <c r="F30" s="52">
        <v>334.85</v>
      </c>
      <c r="G30" s="84">
        <v>423.99400000000003</v>
      </c>
      <c r="H30" s="73">
        <v>191.96</v>
      </c>
      <c r="I30" s="54">
        <v>195.43</v>
      </c>
      <c r="J30" s="52">
        <f t="shared" ref="J30:K30" si="5">+F30+H30</f>
        <v>526.81000000000006</v>
      </c>
      <c r="K30" s="52">
        <f t="shared" si="5"/>
        <v>619.42399999999998</v>
      </c>
      <c r="L30" s="61" t="s">
        <v>35</v>
      </c>
      <c r="M30" s="1"/>
    </row>
    <row r="32" spans="3:16" x14ac:dyDescent="0.3">
      <c r="C32" s="12" t="s">
        <v>61</v>
      </c>
      <c r="D32" s="1"/>
      <c r="E32" s="1"/>
    </row>
  </sheetData>
  <sheetProtection algorithmName="SHA-512" hashValue="ftonm46PvMxJOwp7zOZxcTWCKqB+7mZd9y2pLOrcP/pG+qfT0a5Jcm6k9YelHOg6PsN+1E49v/Hzg1ZXWMiu4A==" saltValue="F4LdMfSwA8MgHLB0w5uBfw==" spinCount="100000" sheet="1" objects="1" scenarios="1"/>
  <mergeCells count="25">
    <mergeCell ref="C6:M6"/>
    <mergeCell ref="C1:K1"/>
    <mergeCell ref="C2:K2"/>
    <mergeCell ref="C3:K3"/>
    <mergeCell ref="C4:D4"/>
    <mergeCell ref="D5:K5"/>
    <mergeCell ref="F7:I7"/>
    <mergeCell ref="J7:K8"/>
    <mergeCell ref="L7:M8"/>
    <mergeCell ref="C8:C10"/>
    <mergeCell ref="D8:D10"/>
    <mergeCell ref="E8:E10"/>
    <mergeCell ref="F8:G8"/>
    <mergeCell ref="H8:I8"/>
    <mergeCell ref="J28:K28"/>
    <mergeCell ref="C18:I18"/>
    <mergeCell ref="F19:G19"/>
    <mergeCell ref="H19:I19"/>
    <mergeCell ref="J19:K19"/>
    <mergeCell ref="C27:I27"/>
    <mergeCell ref="C28:C29"/>
    <mergeCell ref="D28:D29"/>
    <mergeCell ref="E28:E29"/>
    <mergeCell ref="F28:G28"/>
    <mergeCell ref="H28:I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26474-7DDA-4ACF-84F7-E0A4C4E60A5A}">
  <dimension ref="B1:R32"/>
  <sheetViews>
    <sheetView workbookViewId="0">
      <selection activeCell="F8" sqref="F8:G8"/>
    </sheetView>
  </sheetViews>
  <sheetFormatPr defaultRowHeight="14.4" x14ac:dyDescent="0.3"/>
  <sheetData>
    <row r="1" spans="2:18" x14ac:dyDescent="0.3">
      <c r="C1" s="98" t="s">
        <v>44</v>
      </c>
      <c r="D1" s="98"/>
      <c r="E1" s="98"/>
      <c r="F1" s="98"/>
      <c r="G1" s="98"/>
      <c r="H1" s="98"/>
      <c r="I1" s="98"/>
      <c r="J1" s="98"/>
      <c r="K1" s="98"/>
      <c r="L1" s="1"/>
      <c r="M1" s="1"/>
      <c r="N1" s="1"/>
      <c r="O1" s="1"/>
      <c r="P1" s="1"/>
    </row>
    <row r="2" spans="2:18" x14ac:dyDescent="0.3">
      <c r="C2" s="98" t="s">
        <v>19</v>
      </c>
      <c r="D2" s="98"/>
      <c r="E2" s="98"/>
      <c r="F2" s="98"/>
      <c r="G2" s="98"/>
      <c r="H2" s="98"/>
      <c r="I2" s="98"/>
      <c r="J2" s="98"/>
      <c r="K2" s="98"/>
      <c r="L2" s="1"/>
      <c r="M2" s="1"/>
      <c r="N2" s="1"/>
      <c r="O2" s="1"/>
      <c r="P2" s="1"/>
    </row>
    <row r="3" spans="2:18" x14ac:dyDescent="0.3">
      <c r="C3" s="99" t="s">
        <v>53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</row>
    <row r="4" spans="2:18" x14ac:dyDescent="0.3">
      <c r="C4" s="99" t="s">
        <v>22</v>
      </c>
      <c r="D4" s="104"/>
      <c r="E4" s="81" t="s">
        <v>43</v>
      </c>
      <c r="F4" s="81"/>
      <c r="G4" s="81"/>
      <c r="H4" s="81"/>
      <c r="I4" s="81"/>
      <c r="J4" s="81"/>
      <c r="K4" s="82"/>
      <c r="L4" s="1"/>
      <c r="M4" s="1"/>
      <c r="N4" s="1"/>
      <c r="O4" s="1"/>
      <c r="P4" s="1"/>
    </row>
    <row r="5" spans="2:18" ht="29.4" thickBot="1" x14ac:dyDescent="0.35">
      <c r="C5" s="2" t="s">
        <v>0</v>
      </c>
      <c r="D5" s="102" t="s">
        <v>47</v>
      </c>
      <c r="E5" s="102"/>
      <c r="F5" s="102"/>
      <c r="G5" s="102"/>
      <c r="H5" s="102"/>
      <c r="I5" s="102"/>
      <c r="J5" s="102"/>
      <c r="K5" s="102"/>
      <c r="L5" s="1"/>
      <c r="M5" s="1"/>
      <c r="N5" s="1"/>
      <c r="O5" s="1"/>
      <c r="P5" s="1"/>
    </row>
    <row r="6" spans="2:18" ht="15.6" thickTop="1" thickBot="1" x14ac:dyDescent="0.35">
      <c r="C6" s="103" t="s">
        <v>1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"/>
      <c r="O6" s="1"/>
      <c r="P6" s="1"/>
    </row>
    <row r="7" spans="2:18" ht="15.6" thickTop="1" thickBot="1" x14ac:dyDescent="0.35">
      <c r="C7" s="59"/>
      <c r="D7" s="3"/>
      <c r="E7" s="3"/>
      <c r="F7" s="88" t="s">
        <v>2</v>
      </c>
      <c r="G7" s="88"/>
      <c r="H7" s="88"/>
      <c r="I7" s="88"/>
      <c r="J7" s="88" t="s">
        <v>3</v>
      </c>
      <c r="K7" s="88"/>
      <c r="L7" s="93" t="s">
        <v>4</v>
      </c>
      <c r="M7" s="93"/>
      <c r="N7" s="1"/>
      <c r="O7" s="1"/>
      <c r="P7" s="1"/>
    </row>
    <row r="8" spans="2:18" ht="15.6" thickTop="1" thickBot="1" x14ac:dyDescent="0.35">
      <c r="C8" s="94" t="s">
        <v>5</v>
      </c>
      <c r="D8" s="97" t="s">
        <v>6</v>
      </c>
      <c r="E8" s="88" t="s">
        <v>7</v>
      </c>
      <c r="F8" s="88" t="s">
        <v>8</v>
      </c>
      <c r="G8" s="88"/>
      <c r="H8" s="88" t="s">
        <v>9</v>
      </c>
      <c r="I8" s="88"/>
      <c r="J8" s="88"/>
      <c r="K8" s="88"/>
      <c r="L8" s="93"/>
      <c r="M8" s="93"/>
      <c r="N8" s="1"/>
      <c r="O8" s="1"/>
      <c r="P8" s="1"/>
      <c r="Q8" s="4"/>
    </row>
    <row r="9" spans="2:18" ht="15.6" thickTop="1" thickBot="1" x14ac:dyDescent="0.35">
      <c r="C9" s="95"/>
      <c r="D9" s="97"/>
      <c r="E9" s="88"/>
      <c r="F9" s="5" t="s">
        <v>10</v>
      </c>
      <c r="G9" s="5" t="s">
        <v>11</v>
      </c>
      <c r="H9" s="5" t="s">
        <v>10</v>
      </c>
      <c r="I9" s="5" t="s">
        <v>11</v>
      </c>
      <c r="J9" s="5" t="s">
        <v>10</v>
      </c>
      <c r="K9" s="5" t="s">
        <v>11</v>
      </c>
      <c r="L9" s="5" t="s">
        <v>10</v>
      </c>
      <c r="M9" s="5" t="s">
        <v>11</v>
      </c>
      <c r="N9" s="1"/>
      <c r="O9" s="1"/>
      <c r="P9" s="1"/>
      <c r="Q9" s="4"/>
    </row>
    <row r="10" spans="2:18" ht="15.6" thickTop="1" thickBot="1" x14ac:dyDescent="0.35">
      <c r="C10" s="105"/>
      <c r="D10" s="97"/>
      <c r="E10" s="88"/>
      <c r="F10" s="5" t="s">
        <v>12</v>
      </c>
      <c r="G10" s="5" t="s">
        <v>12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1"/>
      <c r="O10" s="1"/>
      <c r="P10" s="1"/>
      <c r="Q10" s="4"/>
    </row>
    <row r="11" spans="2:18" x14ac:dyDescent="0.3">
      <c r="B11" s="66"/>
      <c r="C11" s="60">
        <v>1</v>
      </c>
      <c r="D11" s="14" t="s">
        <v>26</v>
      </c>
      <c r="E11" s="14" t="s">
        <v>31</v>
      </c>
      <c r="F11" s="19">
        <v>0</v>
      </c>
      <c r="G11" s="20">
        <f>50*F11/MAX(F$11:F$15)</f>
        <v>0</v>
      </c>
      <c r="H11" s="19">
        <v>0</v>
      </c>
      <c r="I11" s="20">
        <f>100*H11/MAX(H$11:H$15)</f>
        <v>0</v>
      </c>
      <c r="J11" s="19">
        <v>0</v>
      </c>
      <c r="K11" s="18">
        <f>50*J11/MAX(J$11:J$15)</f>
        <v>0</v>
      </c>
      <c r="L11" s="42">
        <f>J11+H11+F11</f>
        <v>0</v>
      </c>
      <c r="M11" s="42">
        <f>K11+I11+G11</f>
        <v>0</v>
      </c>
      <c r="N11" s="22" t="s">
        <v>21</v>
      </c>
      <c r="O11" s="47"/>
      <c r="P11" s="47"/>
      <c r="Q11" s="76"/>
      <c r="R11" s="74"/>
    </row>
    <row r="12" spans="2:18" x14ac:dyDescent="0.3">
      <c r="B12" s="66"/>
      <c r="C12" s="44">
        <v>2</v>
      </c>
      <c r="D12" s="16" t="s">
        <v>24</v>
      </c>
      <c r="E12" s="16" t="s">
        <v>29</v>
      </c>
      <c r="F12" s="17">
        <v>47.28</v>
      </c>
      <c r="G12" s="20">
        <f t="shared" ref="G12:G15" si="0">50*F12/MAX(F$11:F$15)</f>
        <v>50</v>
      </c>
      <c r="H12" s="17">
        <v>80</v>
      </c>
      <c r="I12" s="20">
        <f t="shared" ref="I12:I15" si="1">100*H12/MAX(H$11:H$15)</f>
        <v>100</v>
      </c>
      <c r="J12" s="17">
        <v>40</v>
      </c>
      <c r="K12" s="18">
        <f t="shared" ref="K12:K15" si="2">50*J12/MAX(J$11:J$15)</f>
        <v>50</v>
      </c>
      <c r="L12" s="42">
        <f t="shared" ref="L12:M15" si="3">J12+H12+F12</f>
        <v>167.28</v>
      </c>
      <c r="M12" s="42">
        <f t="shared" si="3"/>
        <v>200</v>
      </c>
      <c r="N12" s="1"/>
      <c r="O12" s="1"/>
      <c r="P12" s="1"/>
      <c r="Q12" s="4"/>
    </row>
    <row r="13" spans="2:18" x14ac:dyDescent="0.3">
      <c r="B13" s="66"/>
      <c r="C13" s="44">
        <v>3</v>
      </c>
      <c r="D13" s="16" t="s">
        <v>54</v>
      </c>
      <c r="E13" s="16" t="s">
        <v>55</v>
      </c>
      <c r="F13" s="17">
        <v>32.950000000000003</v>
      </c>
      <c r="G13" s="20">
        <f t="shared" si="0"/>
        <v>34.845600676818954</v>
      </c>
      <c r="H13" s="17">
        <v>45</v>
      </c>
      <c r="I13" s="20">
        <f t="shared" si="1"/>
        <v>56.25</v>
      </c>
      <c r="J13" s="17">
        <v>30</v>
      </c>
      <c r="K13" s="18">
        <f t="shared" si="2"/>
        <v>37.5</v>
      </c>
      <c r="L13" s="42">
        <f t="shared" si="3"/>
        <v>107.95</v>
      </c>
      <c r="M13" s="42">
        <f t="shared" si="3"/>
        <v>128.59560067681895</v>
      </c>
      <c r="N13" s="1"/>
      <c r="O13" s="1"/>
      <c r="P13" s="1"/>
      <c r="Q13" s="4"/>
    </row>
    <row r="14" spans="2:18" x14ac:dyDescent="0.3">
      <c r="B14" s="66"/>
      <c r="C14" s="45">
        <v>4</v>
      </c>
      <c r="D14" s="6" t="s">
        <v>56</v>
      </c>
      <c r="E14" s="6" t="s">
        <v>57</v>
      </c>
      <c r="F14" s="28">
        <v>23.4</v>
      </c>
      <c r="G14" s="20">
        <f t="shared" si="0"/>
        <v>24.746192893401016</v>
      </c>
      <c r="H14" s="30">
        <v>35</v>
      </c>
      <c r="I14" s="20">
        <f t="shared" si="1"/>
        <v>43.75</v>
      </c>
      <c r="J14" s="30">
        <v>18.75</v>
      </c>
      <c r="K14" s="18">
        <f t="shared" si="2"/>
        <v>23.4375</v>
      </c>
      <c r="L14" s="42">
        <f t="shared" si="3"/>
        <v>77.150000000000006</v>
      </c>
      <c r="M14" s="42">
        <f t="shared" si="3"/>
        <v>91.933692893401016</v>
      </c>
    </row>
    <row r="15" spans="2:18" x14ac:dyDescent="0.3">
      <c r="B15" s="66"/>
      <c r="C15" s="45">
        <v>5</v>
      </c>
      <c r="D15" s="6" t="s">
        <v>58</v>
      </c>
      <c r="E15" s="6" t="s">
        <v>59</v>
      </c>
      <c r="F15" s="28">
        <v>0</v>
      </c>
      <c r="G15" s="20">
        <f t="shared" si="0"/>
        <v>0</v>
      </c>
      <c r="H15" s="30">
        <v>0</v>
      </c>
      <c r="I15" s="20">
        <f t="shared" si="1"/>
        <v>0</v>
      </c>
      <c r="J15" s="30">
        <v>0</v>
      </c>
      <c r="K15" s="18">
        <f t="shared" si="2"/>
        <v>0</v>
      </c>
      <c r="L15" s="42">
        <f t="shared" si="3"/>
        <v>0</v>
      </c>
      <c r="M15" s="42">
        <f t="shared" si="3"/>
        <v>0</v>
      </c>
      <c r="N15" s="22" t="s">
        <v>21</v>
      </c>
      <c r="O15" s="23"/>
      <c r="P15" s="23"/>
      <c r="Q15" s="25"/>
      <c r="R15" s="75"/>
    </row>
    <row r="16" spans="2:18" x14ac:dyDescent="0.3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5" thickBot="1" x14ac:dyDescent="0.3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5.6" thickTop="1" thickBot="1" x14ac:dyDescent="0.35">
      <c r="C18" s="89" t="s">
        <v>13</v>
      </c>
      <c r="D18" s="89"/>
      <c r="E18" s="89"/>
      <c r="F18" s="89"/>
      <c r="G18" s="89"/>
      <c r="H18" s="89"/>
      <c r="I18" s="89"/>
      <c r="J18" s="21"/>
      <c r="K18" s="21"/>
      <c r="L18" s="13"/>
      <c r="M18" s="1"/>
      <c r="N18" s="1"/>
      <c r="O18" s="1"/>
      <c r="P18" s="1"/>
    </row>
    <row r="19" spans="3:16" ht="26.4" thickTop="1" thickBot="1" x14ac:dyDescent="0.35">
      <c r="C19" s="83" t="s">
        <v>5</v>
      </c>
      <c r="D19" s="83" t="s">
        <v>6</v>
      </c>
      <c r="E19" s="83" t="s">
        <v>7</v>
      </c>
      <c r="F19" s="87" t="s">
        <v>14</v>
      </c>
      <c r="G19" s="87"/>
      <c r="H19" s="87" t="s">
        <v>15</v>
      </c>
      <c r="I19" s="87"/>
      <c r="J19" s="89" t="s">
        <v>4</v>
      </c>
      <c r="K19" s="89"/>
    </row>
    <row r="20" spans="3:16" ht="25.2" thickTop="1" thickBot="1" x14ac:dyDescent="0.35">
      <c r="C20" s="83"/>
      <c r="D20" s="83"/>
      <c r="E20" s="83"/>
      <c r="F20" s="40" t="s">
        <v>16</v>
      </c>
      <c r="G20" s="41" t="s">
        <v>17</v>
      </c>
      <c r="H20" s="40" t="s">
        <v>16</v>
      </c>
      <c r="I20" s="40" t="s">
        <v>17</v>
      </c>
      <c r="J20" s="41" t="s">
        <v>16</v>
      </c>
      <c r="K20" s="41" t="s">
        <v>17</v>
      </c>
      <c r="L20" s="57" t="s">
        <v>35</v>
      </c>
      <c r="M20" s="58" t="s">
        <v>36</v>
      </c>
      <c r="N20" s="58" t="s">
        <v>37</v>
      </c>
      <c r="O20" s="58" t="s">
        <v>38</v>
      </c>
      <c r="P20" s="58" t="s">
        <v>39</v>
      </c>
    </row>
    <row r="21" spans="3:16" ht="15" thickTop="1" x14ac:dyDescent="0.3">
      <c r="C21" s="37">
        <v>1</v>
      </c>
      <c r="D21" s="14" t="s">
        <v>24</v>
      </c>
      <c r="E21" s="16" t="s">
        <v>29</v>
      </c>
      <c r="F21" s="36">
        <v>644.27499999999998</v>
      </c>
      <c r="G21" s="77">
        <v>500</v>
      </c>
      <c r="H21" s="42">
        <v>167.28</v>
      </c>
      <c r="I21" s="43">
        <v>200</v>
      </c>
      <c r="J21" s="38">
        <f>+F21+H21</f>
        <v>811.55499999999995</v>
      </c>
      <c r="K21" s="38">
        <f>+G21+I21</f>
        <v>700</v>
      </c>
      <c r="L21" s="46" t="s">
        <v>34</v>
      </c>
      <c r="M21" s="46" t="s">
        <v>40</v>
      </c>
      <c r="N21" s="46" t="s">
        <v>41</v>
      </c>
      <c r="O21" s="46" t="s">
        <v>42</v>
      </c>
      <c r="P21" s="46" t="s">
        <v>43</v>
      </c>
    </row>
    <row r="22" spans="3:16" x14ac:dyDescent="0.3">
      <c r="C22" s="15">
        <v>2</v>
      </c>
      <c r="D22" s="16" t="s">
        <v>54</v>
      </c>
      <c r="E22" s="16" t="s">
        <v>55</v>
      </c>
      <c r="F22" s="36">
        <v>302.08499999999998</v>
      </c>
      <c r="G22" s="77">
        <v>366.41800000000001</v>
      </c>
      <c r="H22" s="42">
        <v>107.95</v>
      </c>
      <c r="I22" s="42">
        <v>128.6</v>
      </c>
      <c r="J22" s="36">
        <f t="shared" ref="J22:K23" si="4">+F22+H22</f>
        <v>410.03499999999997</v>
      </c>
      <c r="K22" s="36">
        <f>+G22+I22</f>
        <v>495.01800000000003</v>
      </c>
      <c r="L22" s="46" t="s">
        <v>34</v>
      </c>
      <c r="M22" s="46" t="s">
        <v>41</v>
      </c>
      <c r="N22" s="46" t="s">
        <v>43</v>
      </c>
      <c r="O22" s="46" t="s">
        <v>40</v>
      </c>
      <c r="P22" s="46" t="s">
        <v>42</v>
      </c>
    </row>
    <row r="23" spans="3:16" x14ac:dyDescent="0.3">
      <c r="C23" s="15">
        <v>3</v>
      </c>
      <c r="D23" s="6" t="s">
        <v>56</v>
      </c>
      <c r="E23" s="6" t="s">
        <v>57</v>
      </c>
      <c r="F23" s="36">
        <v>195.25</v>
      </c>
      <c r="G23" s="77">
        <v>363.64600000000002</v>
      </c>
      <c r="H23" s="42">
        <v>77.150000000000006</v>
      </c>
      <c r="I23" s="42">
        <v>91.93</v>
      </c>
      <c r="J23" s="36">
        <f t="shared" si="4"/>
        <v>272.39999999999998</v>
      </c>
      <c r="K23" s="36">
        <f t="shared" si="4"/>
        <v>455.57600000000002</v>
      </c>
      <c r="L23" s="46" t="s">
        <v>34</v>
      </c>
      <c r="M23" s="46" t="s">
        <v>41</v>
      </c>
      <c r="N23" s="46" t="s">
        <v>40</v>
      </c>
      <c r="O23" s="46" t="s">
        <v>43</v>
      </c>
      <c r="P23" s="46" t="s">
        <v>42</v>
      </c>
    </row>
    <row r="25" spans="3:16" x14ac:dyDescent="0.3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 thickBot="1" x14ac:dyDescent="0.3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15.6" thickTop="1" thickBot="1" x14ac:dyDescent="0.35">
      <c r="C27" s="90" t="s">
        <v>18</v>
      </c>
      <c r="D27" s="91"/>
      <c r="E27" s="91"/>
      <c r="F27" s="91"/>
      <c r="G27" s="91"/>
      <c r="H27" s="91"/>
      <c r="I27" s="91"/>
      <c r="J27" s="31"/>
      <c r="K27" s="32"/>
      <c r="L27" s="1"/>
      <c r="M27" s="1"/>
      <c r="N27" s="1"/>
      <c r="O27" s="1"/>
      <c r="P27" s="1"/>
    </row>
    <row r="28" spans="3:16" ht="24" customHeight="1" thickTop="1" thickBot="1" x14ac:dyDescent="0.35">
      <c r="C28" s="87" t="s">
        <v>5</v>
      </c>
      <c r="D28" s="87" t="s">
        <v>6</v>
      </c>
      <c r="E28" s="87" t="s">
        <v>7</v>
      </c>
      <c r="F28" s="87" t="s">
        <v>14</v>
      </c>
      <c r="G28" s="87"/>
      <c r="H28" s="87" t="s">
        <v>15</v>
      </c>
      <c r="I28" s="87"/>
      <c r="J28" s="89" t="s">
        <v>4</v>
      </c>
      <c r="K28" s="89"/>
      <c r="L28" s="1"/>
      <c r="M28" s="1"/>
      <c r="N28" s="1"/>
      <c r="O28" s="1"/>
      <c r="P28" s="1"/>
    </row>
    <row r="29" spans="3:16" ht="24.6" thickTop="1" x14ac:dyDescent="0.3">
      <c r="C29" s="92"/>
      <c r="D29" s="92"/>
      <c r="E29" s="92"/>
      <c r="F29" s="9" t="s">
        <v>16</v>
      </c>
      <c r="G29" s="10" t="s">
        <v>17</v>
      </c>
      <c r="H29" s="85" t="s">
        <v>16</v>
      </c>
      <c r="I29" s="86" t="s">
        <v>17</v>
      </c>
      <c r="J29" s="33" t="s">
        <v>16</v>
      </c>
      <c r="K29" s="34" t="s">
        <v>17</v>
      </c>
      <c r="L29" s="1"/>
      <c r="M29" s="1"/>
      <c r="N29" s="1"/>
      <c r="O29" s="1"/>
      <c r="P29" s="1"/>
    </row>
    <row r="30" spans="3:16" x14ac:dyDescent="0.3">
      <c r="C30" s="71">
        <v>1</v>
      </c>
      <c r="D30" s="51" t="s">
        <v>54</v>
      </c>
      <c r="E30" s="51" t="s">
        <v>55</v>
      </c>
      <c r="F30" s="52">
        <v>302.08499999999998</v>
      </c>
      <c r="G30" s="84">
        <v>366.41800000000001</v>
      </c>
      <c r="H30" s="55">
        <v>107.95</v>
      </c>
      <c r="I30" s="55">
        <v>128.6</v>
      </c>
      <c r="J30" s="52">
        <f t="shared" ref="J30" si="5">+F30+H30</f>
        <v>410.03499999999997</v>
      </c>
      <c r="K30" s="52">
        <f>+G30+I30</f>
        <v>495.01800000000003</v>
      </c>
      <c r="L30" s="61" t="s">
        <v>37</v>
      </c>
      <c r="M30" s="1"/>
    </row>
    <row r="32" spans="3:16" x14ac:dyDescent="0.3">
      <c r="C32" s="12" t="s">
        <v>60</v>
      </c>
      <c r="D32" s="1"/>
      <c r="E32" s="1"/>
    </row>
  </sheetData>
  <sheetProtection algorithmName="SHA-512" hashValue="zYiqoNbXvQ5HFxPNJN/qK5kKqKwgKVooOCKcrnca1MnbM+nvf+IOo4U0dJ7Fm0J6oMLvK7txxLftzIQddgCiog==" saltValue="VzcUQl1cVsnMz5qMIb+yBg==" spinCount="100000" sheet="1" objects="1" scenarios="1"/>
  <mergeCells count="25">
    <mergeCell ref="J28:K28"/>
    <mergeCell ref="C18:I18"/>
    <mergeCell ref="F19:G19"/>
    <mergeCell ref="H19:I19"/>
    <mergeCell ref="J19:K19"/>
    <mergeCell ref="C27:I27"/>
    <mergeCell ref="C28:C29"/>
    <mergeCell ref="D28:D29"/>
    <mergeCell ref="E28:E29"/>
    <mergeCell ref="F28:G28"/>
    <mergeCell ref="H28:I28"/>
    <mergeCell ref="F7:I7"/>
    <mergeCell ref="J7:K8"/>
    <mergeCell ref="L7:M8"/>
    <mergeCell ref="C8:C10"/>
    <mergeCell ref="D8:D10"/>
    <mergeCell ref="E8:E10"/>
    <mergeCell ref="F8:G8"/>
    <mergeCell ref="H8:I8"/>
    <mergeCell ref="C6:M6"/>
    <mergeCell ref="C1:K1"/>
    <mergeCell ref="C2:K2"/>
    <mergeCell ref="C3:K3"/>
    <mergeCell ref="C4:D4"/>
    <mergeCell ref="D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84861-5FFF-434A-BFE6-4F9B802E9513}">
  <dimension ref="A2:Q33"/>
  <sheetViews>
    <sheetView tabSelected="1" topLeftCell="A4" workbookViewId="0">
      <selection activeCell="B33" sqref="B33"/>
    </sheetView>
  </sheetViews>
  <sheetFormatPr defaultRowHeight="14.4" x14ac:dyDescent="0.3"/>
  <sheetData>
    <row r="2" spans="1:17" x14ac:dyDescent="0.3">
      <c r="B2" s="98" t="s">
        <v>44</v>
      </c>
      <c r="C2" s="98"/>
      <c r="D2" s="98"/>
      <c r="E2" s="98"/>
      <c r="F2" s="98"/>
      <c r="G2" s="98"/>
      <c r="H2" s="98"/>
      <c r="I2" s="98"/>
      <c r="J2" s="98"/>
      <c r="K2" s="1"/>
      <c r="L2" s="1"/>
      <c r="M2" s="1"/>
      <c r="N2" s="1"/>
      <c r="O2" s="1"/>
    </row>
    <row r="3" spans="1:17" x14ac:dyDescent="0.3">
      <c r="B3" s="98" t="s">
        <v>19</v>
      </c>
      <c r="C3" s="98"/>
      <c r="D3" s="98"/>
      <c r="E3" s="98"/>
      <c r="F3" s="98"/>
      <c r="G3" s="98"/>
      <c r="H3" s="98"/>
      <c r="I3" s="98"/>
      <c r="J3" s="98"/>
      <c r="K3" s="1"/>
      <c r="L3" s="1"/>
      <c r="M3" s="1"/>
      <c r="N3" s="1"/>
      <c r="O3" s="1"/>
    </row>
    <row r="4" spans="1:17" x14ac:dyDescent="0.3">
      <c r="B4" s="99" t="s">
        <v>46</v>
      </c>
      <c r="C4" s="100"/>
      <c r="D4" s="100"/>
      <c r="E4" s="100"/>
      <c r="F4" s="100"/>
      <c r="G4" s="100"/>
      <c r="H4" s="100"/>
      <c r="I4" s="100"/>
      <c r="J4" s="101"/>
      <c r="K4" s="1"/>
      <c r="L4" s="1"/>
      <c r="M4" s="1"/>
      <c r="N4" s="1"/>
      <c r="O4" s="1"/>
    </row>
    <row r="5" spans="1:17" x14ac:dyDescent="0.3">
      <c r="B5" s="99" t="s">
        <v>22</v>
      </c>
      <c r="C5" s="104"/>
      <c r="D5" s="63" t="s">
        <v>42</v>
      </c>
      <c r="E5" s="63"/>
      <c r="F5" s="63"/>
      <c r="G5" s="63"/>
      <c r="H5" s="63"/>
      <c r="I5" s="63"/>
      <c r="J5" s="64"/>
      <c r="K5" s="1"/>
      <c r="L5" s="1"/>
      <c r="M5" s="1"/>
      <c r="N5" s="1"/>
      <c r="O5" s="1"/>
    </row>
    <row r="6" spans="1:17" ht="29.4" thickBot="1" x14ac:dyDescent="0.35">
      <c r="B6" s="2" t="s">
        <v>0</v>
      </c>
      <c r="C6" s="102" t="s">
        <v>47</v>
      </c>
      <c r="D6" s="102"/>
      <c r="E6" s="102"/>
      <c r="F6" s="102"/>
      <c r="G6" s="102"/>
      <c r="H6" s="102"/>
      <c r="I6" s="102"/>
      <c r="J6" s="102"/>
      <c r="K6" s="1"/>
      <c r="L6" s="1"/>
      <c r="M6" s="1"/>
      <c r="N6" s="1"/>
      <c r="O6" s="1"/>
    </row>
    <row r="7" spans="1:17" ht="15.6" thickTop="1" thickBot="1" x14ac:dyDescent="0.35">
      <c r="B7" s="103" t="s">
        <v>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"/>
      <c r="N7" s="1"/>
      <c r="O7" s="1"/>
    </row>
    <row r="8" spans="1:17" ht="15.6" thickTop="1" thickBot="1" x14ac:dyDescent="0.35">
      <c r="B8" s="59"/>
      <c r="C8" s="3"/>
      <c r="D8" s="3"/>
      <c r="E8" s="88" t="s">
        <v>2</v>
      </c>
      <c r="F8" s="88"/>
      <c r="G8" s="88"/>
      <c r="H8" s="88"/>
      <c r="I8" s="88" t="s">
        <v>3</v>
      </c>
      <c r="J8" s="88"/>
      <c r="K8" s="93" t="s">
        <v>4</v>
      </c>
      <c r="L8" s="93"/>
      <c r="M8" s="1"/>
      <c r="N8" s="1"/>
      <c r="O8" s="1"/>
    </row>
    <row r="9" spans="1:17" ht="15.6" thickTop="1" thickBot="1" x14ac:dyDescent="0.35">
      <c r="B9" s="94" t="s">
        <v>5</v>
      </c>
      <c r="C9" s="97" t="s">
        <v>6</v>
      </c>
      <c r="D9" s="88" t="s">
        <v>7</v>
      </c>
      <c r="E9" s="88" t="s">
        <v>8</v>
      </c>
      <c r="F9" s="88"/>
      <c r="G9" s="88" t="s">
        <v>9</v>
      </c>
      <c r="H9" s="88"/>
      <c r="I9" s="88"/>
      <c r="J9" s="88"/>
      <c r="K9" s="93"/>
      <c r="L9" s="93"/>
      <c r="M9" s="1"/>
      <c r="N9" s="1"/>
      <c r="O9" s="1"/>
      <c r="P9" s="4"/>
    </row>
    <row r="10" spans="1:17" ht="15.6" thickTop="1" thickBot="1" x14ac:dyDescent="0.35">
      <c r="B10" s="95"/>
      <c r="C10" s="97"/>
      <c r="D10" s="88"/>
      <c r="E10" s="5" t="s">
        <v>10</v>
      </c>
      <c r="F10" s="5" t="s">
        <v>11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1"/>
      <c r="N10" s="1"/>
      <c r="O10" s="1"/>
      <c r="P10" s="4"/>
    </row>
    <row r="11" spans="1:17" ht="15.6" thickTop="1" thickBot="1" x14ac:dyDescent="0.35">
      <c r="A11" s="74"/>
      <c r="B11" s="105"/>
      <c r="C11" s="97"/>
      <c r="D11" s="88"/>
      <c r="E11" s="5" t="s">
        <v>12</v>
      </c>
      <c r="F11" s="5" t="s">
        <v>12</v>
      </c>
      <c r="G11" s="5" t="s">
        <v>12</v>
      </c>
      <c r="H11" s="5" t="s">
        <v>12</v>
      </c>
      <c r="I11" s="5" t="s">
        <v>12</v>
      </c>
      <c r="J11" s="5" t="s">
        <v>12</v>
      </c>
      <c r="K11" s="5" t="s">
        <v>12</v>
      </c>
      <c r="L11" s="5" t="s">
        <v>12</v>
      </c>
      <c r="M11" s="1"/>
      <c r="N11" s="1"/>
      <c r="O11" s="1"/>
      <c r="P11" s="4"/>
    </row>
    <row r="12" spans="1:17" x14ac:dyDescent="0.3">
      <c r="A12" s="66"/>
      <c r="B12" s="60">
        <v>1</v>
      </c>
      <c r="C12" s="14" t="s">
        <v>23</v>
      </c>
      <c r="D12" s="14" t="s">
        <v>28</v>
      </c>
      <c r="E12" s="19">
        <v>0</v>
      </c>
      <c r="F12" s="20">
        <f>50*E12/MAX(E$11:E$14)</f>
        <v>0</v>
      </c>
      <c r="G12" s="19">
        <v>0</v>
      </c>
      <c r="H12" s="20">
        <f>100*G12/MAX(G$11:G$14)</f>
        <v>0</v>
      </c>
      <c r="I12" s="19">
        <v>0</v>
      </c>
      <c r="J12" s="20">
        <f>50*I12/MAX(I$11:I$14)</f>
        <v>0</v>
      </c>
      <c r="K12" s="42">
        <v>0</v>
      </c>
      <c r="L12" s="42">
        <f t="shared" ref="L12:L16" si="0">+F12+H12+J12</f>
        <v>0</v>
      </c>
      <c r="M12" s="22" t="s">
        <v>21</v>
      </c>
      <c r="N12" s="47"/>
      <c r="O12" s="47"/>
      <c r="P12" s="76"/>
      <c r="Q12" s="74"/>
    </row>
    <row r="13" spans="1:17" x14ac:dyDescent="0.3">
      <c r="A13" s="66"/>
      <c r="B13" s="44">
        <v>2</v>
      </c>
      <c r="C13" s="16" t="s">
        <v>24</v>
      </c>
      <c r="D13" s="16" t="s">
        <v>29</v>
      </c>
      <c r="E13" s="17">
        <v>47.28</v>
      </c>
      <c r="F13" s="18">
        <f>50*E13/MAX(E$11:E$14)</f>
        <v>50</v>
      </c>
      <c r="G13" s="17">
        <v>80</v>
      </c>
      <c r="H13" s="18">
        <f>100*G13/MAX(G$11:G$14)</f>
        <v>100</v>
      </c>
      <c r="I13" s="17">
        <v>40</v>
      </c>
      <c r="J13" s="18">
        <f>50*I13/MAX(I$11:I$14)</f>
        <v>50</v>
      </c>
      <c r="K13" s="43">
        <v>167.28</v>
      </c>
      <c r="L13" s="43">
        <f t="shared" si="0"/>
        <v>200</v>
      </c>
      <c r="M13" s="1"/>
      <c r="N13" s="1"/>
      <c r="O13" s="1"/>
      <c r="P13" s="4"/>
    </row>
    <row r="14" spans="1:17" x14ac:dyDescent="0.3">
      <c r="A14" s="66"/>
      <c r="B14" s="44">
        <v>3</v>
      </c>
      <c r="C14" s="16" t="s">
        <v>25</v>
      </c>
      <c r="D14" s="16" t="s">
        <v>30</v>
      </c>
      <c r="E14" s="17">
        <v>26.96</v>
      </c>
      <c r="F14" s="18">
        <f>50*E14/MAX(E$11:E$14)</f>
        <v>28.510998307952622</v>
      </c>
      <c r="G14" s="17">
        <v>60</v>
      </c>
      <c r="H14" s="18">
        <f>100*G14/MAX(G$11:G$14)</f>
        <v>75</v>
      </c>
      <c r="I14" s="17">
        <v>35</v>
      </c>
      <c r="J14" s="18">
        <f t="shared" ref="J14:J16" si="1">50*I14/MAX(I$11:I$14)</f>
        <v>43.75</v>
      </c>
      <c r="K14" s="43">
        <v>121.96</v>
      </c>
      <c r="L14" s="43">
        <f t="shared" si="0"/>
        <v>147.2609983079526</v>
      </c>
      <c r="M14" s="1"/>
      <c r="N14" s="1"/>
      <c r="O14" s="1"/>
      <c r="P14" s="4"/>
    </row>
    <row r="15" spans="1:17" x14ac:dyDescent="0.3">
      <c r="A15" s="66"/>
      <c r="B15" s="45">
        <v>4</v>
      </c>
      <c r="C15" s="6" t="s">
        <v>26</v>
      </c>
      <c r="D15" s="6" t="s">
        <v>31</v>
      </c>
      <c r="E15" s="28">
        <v>0</v>
      </c>
      <c r="F15" s="18">
        <f>50*E15/MAX(E$11:E$14)</f>
        <v>0</v>
      </c>
      <c r="G15" s="30">
        <v>0</v>
      </c>
      <c r="H15" s="18">
        <f>100*G15/MAX(G$11:G$14)</f>
        <v>0</v>
      </c>
      <c r="I15" s="30">
        <v>0</v>
      </c>
      <c r="J15" s="18">
        <f t="shared" si="1"/>
        <v>0</v>
      </c>
      <c r="K15" s="43">
        <v>0</v>
      </c>
      <c r="L15" s="43">
        <f t="shared" si="0"/>
        <v>0</v>
      </c>
      <c r="M15" s="22" t="s">
        <v>21</v>
      </c>
      <c r="N15" s="23"/>
      <c r="O15" s="23"/>
      <c r="P15" s="25"/>
      <c r="Q15" s="75"/>
    </row>
    <row r="16" spans="1:17" x14ac:dyDescent="0.3">
      <c r="A16" s="66"/>
      <c r="B16" s="45">
        <v>5</v>
      </c>
      <c r="C16" s="6" t="s">
        <v>27</v>
      </c>
      <c r="D16" s="6" t="s">
        <v>32</v>
      </c>
      <c r="E16" s="28">
        <v>27</v>
      </c>
      <c r="F16" s="18">
        <f>50*E16/MAX(E$11:E$14)</f>
        <v>28.553299492385786</v>
      </c>
      <c r="G16" s="30">
        <v>40</v>
      </c>
      <c r="H16" s="18">
        <f>100*G16/MAX(G$11:G$14)</f>
        <v>50</v>
      </c>
      <c r="I16" s="30">
        <v>26.25</v>
      </c>
      <c r="J16" s="18">
        <f t="shared" si="1"/>
        <v>32.8125</v>
      </c>
      <c r="K16" s="29">
        <v>93.25</v>
      </c>
      <c r="L16" s="43">
        <f t="shared" si="0"/>
        <v>111.36579949238579</v>
      </c>
    </row>
    <row r="17" spans="2:1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5" thickBot="1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5.6" thickTop="1" thickBot="1" x14ac:dyDescent="0.35">
      <c r="B19" s="89" t="s">
        <v>13</v>
      </c>
      <c r="C19" s="89"/>
      <c r="D19" s="89"/>
      <c r="E19" s="89"/>
      <c r="F19" s="89"/>
      <c r="G19" s="89"/>
      <c r="H19" s="89"/>
      <c r="I19" s="21"/>
      <c r="J19" s="21"/>
      <c r="K19" s="13"/>
      <c r="L19" s="1"/>
      <c r="M19" s="1"/>
      <c r="N19" s="1"/>
      <c r="O19" s="1"/>
    </row>
    <row r="20" spans="2:15" ht="26.4" thickTop="1" thickBot="1" x14ac:dyDescent="0.35">
      <c r="B20" s="62" t="s">
        <v>5</v>
      </c>
      <c r="C20" s="62" t="s">
        <v>6</v>
      </c>
      <c r="D20" s="62" t="s">
        <v>7</v>
      </c>
      <c r="E20" s="87" t="s">
        <v>14</v>
      </c>
      <c r="F20" s="87"/>
      <c r="G20" s="87" t="s">
        <v>15</v>
      </c>
      <c r="H20" s="87"/>
      <c r="I20" s="89" t="s">
        <v>4</v>
      </c>
      <c r="J20" s="89"/>
    </row>
    <row r="21" spans="2:15" ht="25.2" thickTop="1" thickBot="1" x14ac:dyDescent="0.35">
      <c r="B21" s="62"/>
      <c r="C21" s="62"/>
      <c r="D21" s="62"/>
      <c r="E21" s="40" t="s">
        <v>16</v>
      </c>
      <c r="F21" s="41" t="s">
        <v>17</v>
      </c>
      <c r="G21" s="40" t="s">
        <v>16</v>
      </c>
      <c r="H21" s="40" t="s">
        <v>17</v>
      </c>
      <c r="I21" s="41" t="s">
        <v>16</v>
      </c>
      <c r="J21" s="41" t="s">
        <v>17</v>
      </c>
      <c r="K21" s="57" t="s">
        <v>35</v>
      </c>
      <c r="L21" s="58" t="s">
        <v>36</v>
      </c>
      <c r="M21" s="58" t="s">
        <v>37</v>
      </c>
      <c r="N21" s="58" t="s">
        <v>38</v>
      </c>
      <c r="O21" s="58" t="s">
        <v>39</v>
      </c>
    </row>
    <row r="22" spans="2:15" ht="15" thickTop="1" x14ac:dyDescent="0.3">
      <c r="B22" s="37">
        <v>1</v>
      </c>
      <c r="C22" s="14" t="s">
        <v>24</v>
      </c>
      <c r="D22" s="16" t="s">
        <v>29</v>
      </c>
      <c r="E22" s="36">
        <v>644.27499999999998</v>
      </c>
      <c r="F22" s="39">
        <v>500</v>
      </c>
      <c r="G22" s="43">
        <v>167.28</v>
      </c>
      <c r="H22" s="42">
        <v>200</v>
      </c>
      <c r="I22" s="38">
        <f>+E22+G22</f>
        <v>811.55499999999995</v>
      </c>
      <c r="J22" s="38">
        <f>+F22+H22</f>
        <v>700</v>
      </c>
      <c r="K22" s="46" t="s">
        <v>34</v>
      </c>
      <c r="L22" s="46" t="s">
        <v>40</v>
      </c>
      <c r="M22" s="46" t="s">
        <v>41</v>
      </c>
      <c r="N22" s="46" t="s">
        <v>42</v>
      </c>
      <c r="O22" s="46" t="s">
        <v>43</v>
      </c>
    </row>
    <row r="23" spans="2:15" x14ac:dyDescent="0.3">
      <c r="B23" s="15">
        <v>2</v>
      </c>
      <c r="C23" s="16" t="s">
        <v>25</v>
      </c>
      <c r="D23" s="16" t="s">
        <v>30</v>
      </c>
      <c r="E23" s="36">
        <v>297.17500000000001</v>
      </c>
      <c r="F23" s="36">
        <v>471.69</v>
      </c>
      <c r="G23" s="43">
        <v>121.96</v>
      </c>
      <c r="H23" s="43">
        <v>147.96</v>
      </c>
      <c r="I23" s="36">
        <f t="shared" ref="I23:J24" si="2">+E23+G23</f>
        <v>419.13499999999999</v>
      </c>
      <c r="J23" s="36">
        <f>+F23+H23</f>
        <v>619.65</v>
      </c>
      <c r="K23" s="46" t="s">
        <v>34</v>
      </c>
      <c r="L23" s="46" t="s">
        <v>41</v>
      </c>
      <c r="M23" s="46" t="s">
        <v>40</v>
      </c>
      <c r="N23" s="46" t="s">
        <v>42</v>
      </c>
      <c r="O23" s="46"/>
    </row>
    <row r="24" spans="2:15" x14ac:dyDescent="0.3">
      <c r="B24" s="15">
        <v>3</v>
      </c>
      <c r="C24" s="16" t="s">
        <v>27</v>
      </c>
      <c r="D24" s="6" t="s">
        <v>32</v>
      </c>
      <c r="E24" s="36">
        <v>342.1</v>
      </c>
      <c r="F24" s="36">
        <v>368.28899999999999</v>
      </c>
      <c r="G24" s="29">
        <v>93.25</v>
      </c>
      <c r="H24" s="43">
        <v>111.37</v>
      </c>
      <c r="I24" s="36">
        <f t="shared" si="2"/>
        <v>435.35</v>
      </c>
      <c r="J24" s="36">
        <f t="shared" si="2"/>
        <v>479.65899999999999</v>
      </c>
      <c r="K24" s="46" t="s">
        <v>41</v>
      </c>
      <c r="L24" s="46" t="s">
        <v>40</v>
      </c>
      <c r="M24" s="46" t="s">
        <v>42</v>
      </c>
      <c r="N24" s="46" t="s">
        <v>34</v>
      </c>
      <c r="O24" s="46"/>
    </row>
    <row r="26" spans="2:1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5" thickBot="1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.6" thickTop="1" thickBot="1" x14ac:dyDescent="0.35">
      <c r="B28" s="90" t="s">
        <v>18</v>
      </c>
      <c r="C28" s="91"/>
      <c r="D28" s="91"/>
      <c r="E28" s="91"/>
      <c r="F28" s="91"/>
      <c r="G28" s="91"/>
      <c r="H28" s="91"/>
      <c r="I28" s="31"/>
      <c r="J28" s="32"/>
      <c r="K28" s="1"/>
      <c r="L28" s="1"/>
      <c r="M28" s="1"/>
      <c r="N28" s="1"/>
      <c r="O28" s="1"/>
    </row>
    <row r="29" spans="2:15" ht="24" customHeight="1" thickTop="1" thickBot="1" x14ac:dyDescent="0.35">
      <c r="B29" s="87" t="s">
        <v>5</v>
      </c>
      <c r="C29" s="87" t="s">
        <v>6</v>
      </c>
      <c r="D29" s="87" t="s">
        <v>7</v>
      </c>
      <c r="E29" s="87" t="s">
        <v>14</v>
      </c>
      <c r="F29" s="87"/>
      <c r="G29" s="87" t="s">
        <v>15</v>
      </c>
      <c r="H29" s="87"/>
      <c r="I29" s="89" t="s">
        <v>4</v>
      </c>
      <c r="J29" s="89"/>
      <c r="K29" s="1"/>
      <c r="L29" s="1"/>
      <c r="M29" s="1"/>
      <c r="N29" s="1"/>
      <c r="O29" s="1"/>
    </row>
    <row r="30" spans="2:15" ht="24.6" thickTop="1" x14ac:dyDescent="0.3">
      <c r="B30" s="92"/>
      <c r="C30" s="92"/>
      <c r="D30" s="92"/>
      <c r="E30" s="9" t="s">
        <v>16</v>
      </c>
      <c r="F30" s="10" t="s">
        <v>17</v>
      </c>
      <c r="G30" s="8" t="s">
        <v>16</v>
      </c>
      <c r="H30" s="11" t="s">
        <v>17</v>
      </c>
      <c r="I30" s="33" t="s">
        <v>16</v>
      </c>
      <c r="J30" s="34" t="s">
        <v>17</v>
      </c>
      <c r="K30" s="1"/>
      <c r="L30" s="1"/>
      <c r="M30" s="1"/>
      <c r="N30" s="1"/>
      <c r="O30" s="1"/>
    </row>
    <row r="31" spans="2:15" x14ac:dyDescent="0.3">
      <c r="B31" s="71">
        <v>1</v>
      </c>
      <c r="C31" s="51" t="s">
        <v>27</v>
      </c>
      <c r="D31" s="72" t="s">
        <v>32</v>
      </c>
      <c r="E31" s="52">
        <v>342.1</v>
      </c>
      <c r="F31" s="52">
        <v>368.28899999999999</v>
      </c>
      <c r="G31" s="73">
        <v>93.25</v>
      </c>
      <c r="H31" s="54">
        <v>111.37</v>
      </c>
      <c r="I31" s="52">
        <f t="shared" ref="I31:J31" si="3">+E31+G31</f>
        <v>435.35</v>
      </c>
      <c r="J31" s="52">
        <f t="shared" si="3"/>
        <v>479.65899999999999</v>
      </c>
      <c r="K31" s="61" t="s">
        <v>37</v>
      </c>
      <c r="L31" s="1"/>
    </row>
    <row r="33" spans="2:4" x14ac:dyDescent="0.3">
      <c r="B33" s="12" t="s">
        <v>61</v>
      </c>
      <c r="C33" s="1"/>
      <c r="D33" s="1"/>
    </row>
  </sheetData>
  <sheetProtection algorithmName="SHA-512" hashValue="xgEnAB/hC5igFrt0xzqXfCkhhSb+SjI6/r94J0YAeMkQuiP4YvkZdVXhR5aoAtyqHGrx5Am5O1Jj3R0bbSb0Sw==" saltValue="WrCFh/eH/5pBtjUKOB7LQQ==" spinCount="100000" sheet="1" objects="1" scenarios="1"/>
  <mergeCells count="25">
    <mergeCell ref="B19:H19"/>
    <mergeCell ref="B2:J2"/>
    <mergeCell ref="B3:J3"/>
    <mergeCell ref="B4:J4"/>
    <mergeCell ref="B5:C5"/>
    <mergeCell ref="C6:J6"/>
    <mergeCell ref="B7:L7"/>
    <mergeCell ref="E8:H8"/>
    <mergeCell ref="I8:J9"/>
    <mergeCell ref="K8:L9"/>
    <mergeCell ref="B9:B11"/>
    <mergeCell ref="C9:C11"/>
    <mergeCell ref="D9:D11"/>
    <mergeCell ref="E9:F9"/>
    <mergeCell ref="G9:H9"/>
    <mergeCell ref="E20:F20"/>
    <mergeCell ref="G20:H20"/>
    <mergeCell ref="I20:J20"/>
    <mergeCell ref="B28:H28"/>
    <mergeCell ref="B29:B30"/>
    <mergeCell ref="C29:C30"/>
    <mergeCell ref="D29:D30"/>
    <mergeCell ref="E29:F29"/>
    <mergeCell ref="G29:H29"/>
    <mergeCell ref="I29:J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ΚΥ ΑΘΗΝΑΣ</vt:lpstr>
      <vt:lpstr>ΚΥ ΜΟΣΧΑΤΟΥ</vt:lpstr>
      <vt:lpstr>ΚΥ ΧΑΙΔΑΡΙΟΥ</vt:lpstr>
      <vt:lpstr>ΚΥ ΕΛΕΥΣΙΝΑΣ 2</vt:lpstr>
      <vt:lpstr>ΚΥ ΔΡΑΠΕΤΣΩΝΑΣ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2015-06-05T18:19:34Z</dcterms:created>
  <dcterms:modified xsi:type="dcterms:W3CDTF">2021-12-01T11:40:08Z</dcterms:modified>
</cp:coreProperties>
</file>