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ΑΝΑΡΤΗΣΕΙΣ\"/>
    </mc:Choice>
  </mc:AlternateContent>
  <xr:revisionPtr revIDLastSave="0" documentId="13_ncr:1_{89C62E75-A36C-4D3F-99D6-5A10FD33B9AB}" xr6:coauthVersionLast="45" xr6:coauthVersionMax="45" xr10:uidLastSave="{00000000-0000-0000-0000-000000000000}"/>
  <bookViews>
    <workbookView xWindow="-120" yWindow="-120" windowWidth="29040" windowHeight="15840" xr2:uid="{19195091-7520-4054-BA87-A8EE0DFDB86A}"/>
  </bookViews>
  <sheets>
    <sheet name="ΥΠΟΨΗΦΙΟΙ ΑΝΑ ΘΕΣΗ" sheetId="3" r:id="rId1"/>
  </sheets>
  <definedNames>
    <definedName name="_Hlk49173636" localSheetId="0">'ΥΠΟΨΗΦΙΟΙ ΑΝΑ ΘΕΣΗ'!$A$4</definedName>
    <definedName name="_xlnm.Print_Area" localSheetId="0">'ΥΠΟΨΗΦΙΟΙ ΑΝΑ ΘΕΣΗ'!$C$148:$L$198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1" i="3" l="1"/>
  <c r="G201" i="3"/>
  <c r="E201" i="3"/>
  <c r="N162" i="3" l="1"/>
  <c r="N160" i="3"/>
  <c r="H161" i="3" s="1"/>
  <c r="N158" i="3"/>
  <c r="I142" i="3"/>
  <c r="N93" i="3" s="1"/>
  <c r="G142" i="3"/>
  <c r="N91" i="3" s="1"/>
  <c r="E142" i="3"/>
  <c r="N89" i="3" s="1"/>
  <c r="I74" i="3"/>
  <c r="N10" i="3" s="1"/>
  <c r="G74" i="3"/>
  <c r="N8" i="3" s="1"/>
  <c r="H22" i="3" s="1"/>
  <c r="E74" i="3"/>
  <c r="N6" i="3" s="1"/>
  <c r="K190" i="3"/>
  <c r="K175" i="3"/>
  <c r="K161" i="3"/>
  <c r="K197" i="3"/>
  <c r="K164" i="3"/>
  <c r="K159" i="3"/>
  <c r="K196" i="3"/>
  <c r="K173" i="3"/>
  <c r="K180" i="3"/>
  <c r="K194" i="3"/>
  <c r="K187" i="3"/>
  <c r="K188" i="3"/>
  <c r="K182" i="3"/>
  <c r="K193" i="3"/>
  <c r="K177" i="3"/>
  <c r="K179" i="3"/>
  <c r="K169" i="3"/>
  <c r="K165" i="3"/>
  <c r="K168" i="3"/>
  <c r="K162" i="3"/>
  <c r="K185" i="3"/>
  <c r="K171" i="3"/>
  <c r="K172" i="3"/>
  <c r="K158" i="3"/>
  <c r="K181" i="3"/>
  <c r="K191" i="3"/>
  <c r="K189" i="3"/>
  <c r="K170" i="3"/>
  <c r="K176" i="3"/>
  <c r="K198" i="3"/>
  <c r="K167" i="3"/>
  <c r="K174" i="3"/>
  <c r="K184" i="3"/>
  <c r="K195" i="3"/>
  <c r="K163" i="3"/>
  <c r="K160" i="3"/>
  <c r="K192" i="3"/>
  <c r="K178" i="3"/>
  <c r="K183" i="3"/>
  <c r="K186" i="3"/>
  <c r="K166" i="3"/>
  <c r="K97" i="3"/>
  <c r="K124" i="3"/>
  <c r="K92" i="3"/>
  <c r="K126" i="3"/>
  <c r="K136" i="3"/>
  <c r="K98" i="3"/>
  <c r="K94" i="3"/>
  <c r="K89" i="3"/>
  <c r="K131" i="3"/>
  <c r="K135" i="3"/>
  <c r="K108" i="3"/>
  <c r="K132" i="3"/>
  <c r="K140" i="3"/>
  <c r="K123" i="3"/>
  <c r="K127" i="3"/>
  <c r="K125" i="3"/>
  <c r="K120" i="3"/>
  <c r="K129" i="3"/>
  <c r="K114" i="3"/>
  <c r="K118" i="3"/>
  <c r="K100" i="3"/>
  <c r="K99" i="3"/>
  <c r="K102" i="3"/>
  <c r="K93" i="3"/>
  <c r="K119" i="3"/>
  <c r="K133" i="3"/>
  <c r="K137" i="3"/>
  <c r="K103" i="3"/>
  <c r="K106" i="3"/>
  <c r="K109" i="3"/>
  <c r="K90" i="3"/>
  <c r="K110" i="3"/>
  <c r="K128" i="3"/>
  <c r="K121" i="3"/>
  <c r="K104" i="3"/>
  <c r="K113" i="3"/>
  <c r="K138" i="3"/>
  <c r="K101" i="3"/>
  <c r="K112" i="3"/>
  <c r="K111" i="3"/>
  <c r="K115" i="3"/>
  <c r="K134" i="3"/>
  <c r="K139" i="3"/>
  <c r="K96" i="3"/>
  <c r="K91" i="3"/>
  <c r="K130" i="3"/>
  <c r="K117" i="3"/>
  <c r="K105" i="3"/>
  <c r="K107" i="3"/>
  <c r="K116" i="3"/>
  <c r="K122" i="3"/>
  <c r="K95" i="3"/>
  <c r="K22" i="3"/>
  <c r="K68" i="3"/>
  <c r="K61" i="3"/>
  <c r="K18" i="3"/>
  <c r="K50" i="3"/>
  <c r="K67" i="3"/>
  <c r="K51" i="3"/>
  <c r="K15" i="3"/>
  <c r="K36" i="3"/>
  <c r="K14" i="3"/>
  <c r="K59" i="3"/>
  <c r="K60" i="3"/>
  <c r="K65" i="3"/>
  <c r="K29" i="3"/>
  <c r="K49" i="3"/>
  <c r="K30" i="3"/>
  <c r="K62" i="3"/>
  <c r="K72" i="3"/>
  <c r="K47" i="3"/>
  <c r="K53" i="3"/>
  <c r="K46" i="3"/>
  <c r="K39" i="3"/>
  <c r="K57" i="3"/>
  <c r="K32" i="3"/>
  <c r="K34" i="3"/>
  <c r="K42" i="3"/>
  <c r="K19" i="3"/>
  <c r="K25" i="3"/>
  <c r="K63" i="3"/>
  <c r="K24" i="3"/>
  <c r="K43" i="3"/>
  <c r="K66" i="3"/>
  <c r="K69" i="3"/>
  <c r="K33" i="3"/>
  <c r="K38" i="3"/>
  <c r="K28" i="3"/>
  <c r="K16" i="3"/>
  <c r="K45" i="3"/>
  <c r="K52" i="3"/>
  <c r="K58" i="3"/>
  <c r="K27" i="3"/>
  <c r="K35" i="3"/>
  <c r="K70" i="3"/>
  <c r="K23" i="3"/>
  <c r="K56" i="3"/>
  <c r="K26" i="3"/>
  <c r="K48" i="3"/>
  <c r="K64" i="3"/>
  <c r="K71" i="3"/>
  <c r="K20" i="3"/>
  <c r="K17" i="3"/>
  <c r="K55" i="3"/>
  <c r="K31" i="3"/>
  <c r="K40" i="3"/>
  <c r="K37" i="3"/>
  <c r="K54" i="3"/>
  <c r="K44" i="3"/>
  <c r="K41" i="3"/>
  <c r="K21" i="3"/>
  <c r="J92" i="3" l="1"/>
  <c r="J94" i="3"/>
  <c r="J108" i="3"/>
  <c r="J127" i="3"/>
  <c r="J114" i="3"/>
  <c r="J102" i="3"/>
  <c r="J137" i="3"/>
  <c r="J90" i="3"/>
  <c r="J104" i="3"/>
  <c r="J112" i="3"/>
  <c r="J139" i="3"/>
  <c r="J117" i="3"/>
  <c r="J122" i="3"/>
  <c r="J129" i="3"/>
  <c r="J121" i="3"/>
  <c r="J130" i="3"/>
  <c r="J126" i="3"/>
  <c r="J89" i="3"/>
  <c r="J132" i="3"/>
  <c r="J125" i="3"/>
  <c r="J118" i="3"/>
  <c r="J93" i="3"/>
  <c r="J103" i="3"/>
  <c r="J110" i="3"/>
  <c r="J113" i="3"/>
  <c r="J111" i="3"/>
  <c r="J96" i="3"/>
  <c r="J105" i="3"/>
  <c r="J95" i="3"/>
  <c r="J98" i="3"/>
  <c r="J99" i="3"/>
  <c r="J109" i="3"/>
  <c r="J134" i="3"/>
  <c r="J97" i="3"/>
  <c r="J136" i="3"/>
  <c r="J131" i="3"/>
  <c r="J140" i="3"/>
  <c r="J120" i="3"/>
  <c r="J100" i="3"/>
  <c r="J119" i="3"/>
  <c r="J106" i="3"/>
  <c r="J128" i="3"/>
  <c r="J138" i="3"/>
  <c r="J115" i="3"/>
  <c r="J91" i="3"/>
  <c r="J107" i="3"/>
  <c r="J124" i="3"/>
  <c r="J135" i="3"/>
  <c r="J123" i="3"/>
  <c r="J133" i="3"/>
  <c r="J101" i="3"/>
  <c r="J116" i="3"/>
  <c r="J190" i="3"/>
  <c r="J164" i="3"/>
  <c r="J173" i="3"/>
  <c r="J188" i="3"/>
  <c r="J179" i="3"/>
  <c r="J162" i="3"/>
  <c r="J158" i="3"/>
  <c r="J170" i="3"/>
  <c r="J174" i="3"/>
  <c r="J160" i="3"/>
  <c r="J186" i="3"/>
  <c r="J183" i="3"/>
  <c r="J175" i="3"/>
  <c r="J159" i="3"/>
  <c r="J180" i="3"/>
  <c r="J182" i="3"/>
  <c r="J169" i="3"/>
  <c r="J185" i="3"/>
  <c r="J181" i="3"/>
  <c r="J176" i="3"/>
  <c r="J184" i="3"/>
  <c r="J192" i="3"/>
  <c r="J166" i="3"/>
  <c r="J161" i="3"/>
  <c r="J194" i="3"/>
  <c r="J193" i="3"/>
  <c r="J165" i="3"/>
  <c r="J171" i="3"/>
  <c r="J191" i="3"/>
  <c r="J198" i="3"/>
  <c r="J195" i="3"/>
  <c r="J178" i="3"/>
  <c r="J197" i="3"/>
  <c r="J196" i="3"/>
  <c r="J187" i="3"/>
  <c r="J177" i="3"/>
  <c r="J168" i="3"/>
  <c r="J172" i="3"/>
  <c r="J189" i="3"/>
  <c r="J167" i="3"/>
  <c r="J163" i="3"/>
  <c r="H166" i="3"/>
  <c r="H181" i="3"/>
  <c r="H180" i="3"/>
  <c r="H182" i="3"/>
  <c r="H192" i="3"/>
  <c r="H185" i="3"/>
  <c r="H159" i="3"/>
  <c r="H176" i="3"/>
  <c r="H184" i="3"/>
  <c r="H169" i="3"/>
  <c r="H175" i="3"/>
  <c r="H186" i="3"/>
  <c r="H160" i="3"/>
  <c r="H174" i="3"/>
  <c r="H170" i="3"/>
  <c r="H158" i="3"/>
  <c r="H162" i="3"/>
  <c r="H179" i="3"/>
  <c r="H188" i="3"/>
  <c r="H173" i="3"/>
  <c r="H164" i="3"/>
  <c r="H190" i="3"/>
  <c r="H183" i="3"/>
  <c r="H163" i="3"/>
  <c r="H167" i="3"/>
  <c r="H189" i="3"/>
  <c r="H172" i="3"/>
  <c r="H168" i="3"/>
  <c r="H177" i="3"/>
  <c r="H187" i="3"/>
  <c r="H196" i="3"/>
  <c r="H197" i="3"/>
  <c r="H178" i="3"/>
  <c r="H195" i="3"/>
  <c r="H198" i="3"/>
  <c r="H191" i="3"/>
  <c r="H171" i="3"/>
  <c r="H165" i="3"/>
  <c r="H193" i="3"/>
  <c r="H194" i="3"/>
  <c r="H54" i="3"/>
  <c r="H64" i="3"/>
  <c r="H58" i="3"/>
  <c r="H66" i="3"/>
  <c r="H32" i="3"/>
  <c r="H30" i="3"/>
  <c r="H15" i="3"/>
  <c r="H21" i="3"/>
  <c r="H37" i="3"/>
  <c r="H17" i="3"/>
  <c r="H48" i="3"/>
  <c r="H70" i="3"/>
  <c r="H52" i="3"/>
  <c r="H38" i="3"/>
  <c r="H43" i="3"/>
  <c r="H19" i="3"/>
  <c r="H57" i="3"/>
  <c r="H47" i="3"/>
  <c r="H49" i="3"/>
  <c r="H59" i="3"/>
  <c r="H51" i="3"/>
  <c r="H61" i="3"/>
  <c r="H68" i="3"/>
  <c r="H55" i="3"/>
  <c r="H23" i="3"/>
  <c r="H28" i="3"/>
  <c r="H25" i="3"/>
  <c r="H53" i="3"/>
  <c r="H60" i="3"/>
  <c r="H18" i="3"/>
  <c r="H41" i="3"/>
  <c r="H40" i="3"/>
  <c r="H20" i="3"/>
  <c r="H26" i="3"/>
  <c r="H35" i="3"/>
  <c r="H45" i="3"/>
  <c r="H33" i="3"/>
  <c r="H24" i="3"/>
  <c r="H42" i="3"/>
  <c r="H39" i="3"/>
  <c r="H72" i="3"/>
  <c r="H29" i="3"/>
  <c r="H14" i="3"/>
  <c r="H67" i="3"/>
  <c r="H44" i="3"/>
  <c r="H31" i="3"/>
  <c r="H71" i="3"/>
  <c r="H56" i="3"/>
  <c r="H27" i="3"/>
  <c r="H16" i="3"/>
  <c r="H69" i="3"/>
  <c r="H63" i="3"/>
  <c r="H34" i="3"/>
  <c r="H46" i="3"/>
  <c r="H62" i="3"/>
  <c r="H65" i="3"/>
  <c r="H36" i="3"/>
  <c r="H50" i="3"/>
  <c r="J68" i="3"/>
  <c r="J67" i="3"/>
  <c r="J14" i="3"/>
  <c r="J29" i="3"/>
  <c r="J72" i="3"/>
  <c r="J39" i="3"/>
  <c r="J42" i="3"/>
  <c r="J24" i="3"/>
  <c r="J33" i="3"/>
  <c r="J45" i="3"/>
  <c r="J35" i="3"/>
  <c r="J26" i="3"/>
  <c r="J20" i="3"/>
  <c r="J40" i="3"/>
  <c r="J41" i="3"/>
  <c r="J18" i="3"/>
  <c r="J30" i="3"/>
  <c r="J32" i="3"/>
  <c r="J66" i="3"/>
  <c r="J58" i="3"/>
  <c r="J64" i="3"/>
  <c r="J54" i="3"/>
  <c r="J50" i="3"/>
  <c r="J36" i="3"/>
  <c r="J62" i="3"/>
  <c r="J34" i="3"/>
  <c r="J69" i="3"/>
  <c r="J56" i="3"/>
  <c r="J31" i="3"/>
  <c r="J61" i="3"/>
  <c r="J51" i="3"/>
  <c r="J59" i="3"/>
  <c r="J49" i="3"/>
  <c r="J47" i="3"/>
  <c r="J57" i="3"/>
  <c r="J19" i="3"/>
  <c r="J43" i="3"/>
  <c r="J38" i="3"/>
  <c r="J52" i="3"/>
  <c r="J70" i="3"/>
  <c r="J48" i="3"/>
  <c r="J17" i="3"/>
  <c r="J37" i="3"/>
  <c r="J21" i="3"/>
  <c r="J15" i="3"/>
  <c r="J60" i="3"/>
  <c r="J53" i="3"/>
  <c r="J25" i="3"/>
  <c r="J28" i="3"/>
  <c r="J23" i="3"/>
  <c r="J55" i="3"/>
  <c r="J22" i="3"/>
  <c r="J65" i="3"/>
  <c r="J46" i="3"/>
  <c r="J63" i="3"/>
  <c r="J16" i="3"/>
  <c r="J27" i="3"/>
  <c r="J71" i="3"/>
  <c r="J44" i="3"/>
  <c r="F190" i="3"/>
  <c r="F164" i="3"/>
  <c r="F173" i="3"/>
  <c r="F188" i="3"/>
  <c r="F179" i="3"/>
  <c r="F162" i="3"/>
  <c r="F158" i="3"/>
  <c r="F170" i="3"/>
  <c r="F174" i="3"/>
  <c r="F160" i="3"/>
  <c r="F186" i="3"/>
  <c r="F197" i="3"/>
  <c r="F177" i="3"/>
  <c r="F167" i="3"/>
  <c r="F183" i="3"/>
  <c r="F175" i="3"/>
  <c r="F159" i="3"/>
  <c r="F180" i="3"/>
  <c r="L180" i="3" s="1"/>
  <c r="F182" i="3"/>
  <c r="F169" i="3"/>
  <c r="F185" i="3"/>
  <c r="F181" i="3"/>
  <c r="F176" i="3"/>
  <c r="F184" i="3"/>
  <c r="F192" i="3"/>
  <c r="F166" i="3"/>
  <c r="F196" i="3"/>
  <c r="F172" i="3"/>
  <c r="F163" i="3"/>
  <c r="F161" i="3"/>
  <c r="F194" i="3"/>
  <c r="L194" i="3" s="1"/>
  <c r="F193" i="3"/>
  <c r="F165" i="3"/>
  <c r="F171" i="3"/>
  <c r="L171" i="3" s="1"/>
  <c r="F191" i="3"/>
  <c r="L191" i="3" s="1"/>
  <c r="F198" i="3"/>
  <c r="F195" i="3"/>
  <c r="F178" i="3"/>
  <c r="L178" i="3" s="1"/>
  <c r="F187" i="3"/>
  <c r="F168" i="3"/>
  <c r="F189" i="3"/>
  <c r="F18" i="3"/>
  <c r="L18" i="3" s="1"/>
  <c r="F15" i="3"/>
  <c r="F60" i="3"/>
  <c r="F30" i="3"/>
  <c r="F53" i="3"/>
  <c r="F32" i="3"/>
  <c r="F25" i="3"/>
  <c r="F66" i="3"/>
  <c r="F28" i="3"/>
  <c r="F58" i="3"/>
  <c r="F23" i="3"/>
  <c r="F64" i="3"/>
  <c r="F55" i="3"/>
  <c r="F54" i="3"/>
  <c r="F38" i="3"/>
  <c r="F22" i="3"/>
  <c r="F50" i="3"/>
  <c r="F36" i="3"/>
  <c r="F65" i="3"/>
  <c r="F62" i="3"/>
  <c r="F46" i="3"/>
  <c r="F34" i="3"/>
  <c r="F63" i="3"/>
  <c r="F69" i="3"/>
  <c r="F16" i="3"/>
  <c r="F27" i="3"/>
  <c r="F56" i="3"/>
  <c r="F71" i="3"/>
  <c r="F31" i="3"/>
  <c r="F44" i="3"/>
  <c r="F51" i="3"/>
  <c r="F49" i="3"/>
  <c r="F57" i="3"/>
  <c r="F19" i="3"/>
  <c r="F70" i="3"/>
  <c r="F17" i="3"/>
  <c r="F21" i="3"/>
  <c r="F68" i="3"/>
  <c r="F67" i="3"/>
  <c r="F14" i="3"/>
  <c r="F29" i="3"/>
  <c r="L29" i="3" s="1"/>
  <c r="F72" i="3"/>
  <c r="F39" i="3"/>
  <c r="F42" i="3"/>
  <c r="F24" i="3"/>
  <c r="L24" i="3" s="1"/>
  <c r="F33" i="3"/>
  <c r="F45" i="3"/>
  <c r="F35" i="3"/>
  <c r="F26" i="3"/>
  <c r="L26" i="3" s="1"/>
  <c r="F20" i="3"/>
  <c r="F40" i="3"/>
  <c r="F41" i="3"/>
  <c r="F61" i="3"/>
  <c r="F59" i="3"/>
  <c r="F47" i="3"/>
  <c r="F43" i="3"/>
  <c r="F52" i="3"/>
  <c r="F48" i="3"/>
  <c r="F37" i="3"/>
  <c r="H97" i="3"/>
  <c r="H136" i="3"/>
  <c r="H131" i="3"/>
  <c r="H140" i="3"/>
  <c r="H120" i="3"/>
  <c r="H100" i="3"/>
  <c r="H119" i="3"/>
  <c r="H106" i="3"/>
  <c r="H128" i="3"/>
  <c r="H138" i="3"/>
  <c r="H115" i="3"/>
  <c r="H91" i="3"/>
  <c r="H107" i="3"/>
  <c r="H124" i="3"/>
  <c r="H98" i="3"/>
  <c r="H135" i="3"/>
  <c r="H123" i="3"/>
  <c r="H129" i="3"/>
  <c r="H99" i="3"/>
  <c r="H133" i="3"/>
  <c r="H109" i="3"/>
  <c r="H121" i="3"/>
  <c r="H101" i="3"/>
  <c r="H134" i="3"/>
  <c r="H130" i="3"/>
  <c r="H116" i="3"/>
  <c r="H92" i="3"/>
  <c r="H94" i="3"/>
  <c r="H108" i="3"/>
  <c r="H127" i="3"/>
  <c r="H114" i="3"/>
  <c r="H102" i="3"/>
  <c r="H137" i="3"/>
  <c r="H90" i="3"/>
  <c r="H104" i="3"/>
  <c r="H112" i="3"/>
  <c r="H139" i="3"/>
  <c r="H117" i="3"/>
  <c r="H122" i="3"/>
  <c r="H126" i="3"/>
  <c r="H89" i="3"/>
  <c r="H132" i="3"/>
  <c r="H125" i="3"/>
  <c r="H118" i="3"/>
  <c r="H93" i="3"/>
  <c r="H103" i="3"/>
  <c r="H110" i="3"/>
  <c r="H113" i="3"/>
  <c r="H111" i="3"/>
  <c r="H96" i="3"/>
  <c r="H105" i="3"/>
  <c r="H95" i="3"/>
  <c r="F92" i="3"/>
  <c r="F94" i="3"/>
  <c r="F108" i="3"/>
  <c r="F127" i="3"/>
  <c r="F114" i="3"/>
  <c r="F102" i="3"/>
  <c r="F137" i="3"/>
  <c r="F90" i="3"/>
  <c r="F104" i="3"/>
  <c r="F112" i="3"/>
  <c r="F139" i="3"/>
  <c r="F117" i="3"/>
  <c r="F122" i="3"/>
  <c r="F97" i="3"/>
  <c r="F136" i="3"/>
  <c r="F131" i="3"/>
  <c r="F140" i="3"/>
  <c r="F100" i="3"/>
  <c r="F119" i="3"/>
  <c r="F128" i="3"/>
  <c r="F115" i="3"/>
  <c r="F107" i="3"/>
  <c r="F124" i="3"/>
  <c r="F123" i="3"/>
  <c r="F133" i="3"/>
  <c r="F101" i="3"/>
  <c r="F130" i="3"/>
  <c r="F126" i="3"/>
  <c r="F89" i="3"/>
  <c r="L89" i="3" s="1"/>
  <c r="F132" i="3"/>
  <c r="F125" i="3"/>
  <c r="F118" i="3"/>
  <c r="F93" i="3"/>
  <c r="L93" i="3" s="1"/>
  <c r="F103" i="3"/>
  <c r="F110" i="3"/>
  <c r="F113" i="3"/>
  <c r="F111" i="3"/>
  <c r="L111" i="3" s="1"/>
  <c r="F96" i="3"/>
  <c r="F105" i="3"/>
  <c r="F95" i="3"/>
  <c r="F120" i="3"/>
  <c r="L120" i="3" s="1"/>
  <c r="F106" i="3"/>
  <c r="F138" i="3"/>
  <c r="F91" i="3"/>
  <c r="F98" i="3"/>
  <c r="F129" i="3"/>
  <c r="F109" i="3"/>
  <c r="F134" i="3"/>
  <c r="F135" i="3"/>
  <c r="F99" i="3"/>
  <c r="F121" i="3"/>
  <c r="F116" i="3"/>
  <c r="L129" i="3" l="1"/>
  <c r="L96" i="3"/>
  <c r="L103" i="3"/>
  <c r="L132" i="3"/>
  <c r="L100" i="3"/>
  <c r="L54" i="3"/>
  <c r="L32" i="3"/>
  <c r="L106" i="3"/>
  <c r="L61" i="3"/>
  <c r="L140" i="3"/>
  <c r="L134" i="3"/>
  <c r="L91" i="3"/>
  <c r="L95" i="3"/>
  <c r="L113" i="3"/>
  <c r="L118" i="3"/>
  <c r="L126" i="3"/>
  <c r="L168" i="3"/>
  <c r="L184" i="3"/>
  <c r="L197" i="3"/>
  <c r="L34" i="3"/>
  <c r="L36" i="3"/>
  <c r="L44" i="3"/>
  <c r="L133" i="3"/>
  <c r="L135" i="3"/>
  <c r="L105" i="3"/>
  <c r="L110" i="3"/>
  <c r="L125" i="3"/>
  <c r="L119" i="3"/>
  <c r="L163" i="3"/>
  <c r="L169" i="3"/>
  <c r="L187" i="3"/>
  <c r="L186" i="3"/>
  <c r="L158" i="3"/>
  <c r="L173" i="3"/>
  <c r="L43" i="3"/>
  <c r="L49" i="3"/>
  <c r="L62" i="3"/>
  <c r="L64" i="3"/>
  <c r="L30" i="3"/>
  <c r="L159" i="3"/>
  <c r="L172" i="3"/>
  <c r="L175" i="3"/>
  <c r="L170" i="3"/>
  <c r="L188" i="3"/>
  <c r="L121" i="3"/>
  <c r="L138" i="3"/>
  <c r="L124" i="3"/>
  <c r="L136" i="3"/>
  <c r="L167" i="3"/>
  <c r="L160" i="3"/>
  <c r="L162" i="3"/>
  <c r="L164" i="3"/>
  <c r="L166" i="3"/>
  <c r="L192" i="3"/>
  <c r="L177" i="3"/>
  <c r="L25" i="3"/>
  <c r="L58" i="3"/>
  <c r="L112" i="3"/>
  <c r="L102" i="3"/>
  <c r="L176" i="3"/>
  <c r="L182" i="3"/>
  <c r="L181" i="3"/>
  <c r="L98" i="3"/>
  <c r="L115" i="3"/>
  <c r="L122" i="3"/>
  <c r="L104" i="3"/>
  <c r="L114" i="3"/>
  <c r="L189" i="3"/>
  <c r="L195" i="3"/>
  <c r="L165" i="3"/>
  <c r="L161" i="3"/>
  <c r="L116" i="3"/>
  <c r="L117" i="3"/>
  <c r="L90" i="3"/>
  <c r="L127" i="3"/>
  <c r="L185" i="3"/>
  <c r="L174" i="3"/>
  <c r="L179" i="3"/>
  <c r="L190" i="3"/>
  <c r="L183" i="3"/>
  <c r="L196" i="3"/>
  <c r="L198" i="3"/>
  <c r="L193" i="3"/>
  <c r="L123" i="3"/>
  <c r="L128" i="3"/>
  <c r="L131" i="3"/>
  <c r="L109" i="3"/>
  <c r="L139" i="3"/>
  <c r="L130" i="3"/>
  <c r="L137" i="3"/>
  <c r="L108" i="3"/>
  <c r="L99" i="3"/>
  <c r="L101" i="3"/>
  <c r="L107" i="3"/>
  <c r="L97" i="3"/>
  <c r="L70" i="3"/>
  <c r="L56" i="3"/>
  <c r="L59" i="3"/>
  <c r="L19" i="3"/>
  <c r="L21" i="3"/>
  <c r="L16" i="3"/>
  <c r="L46" i="3"/>
  <c r="L65" i="3"/>
  <c r="L48" i="3"/>
  <c r="L20" i="3"/>
  <c r="L72" i="3"/>
  <c r="L27" i="3"/>
  <c r="L15" i="3"/>
  <c r="L33" i="3"/>
  <c r="L68" i="3"/>
  <c r="L31" i="3"/>
  <c r="L28" i="3"/>
  <c r="L37" i="3"/>
  <c r="L47" i="3"/>
  <c r="L40" i="3"/>
  <c r="L45" i="3"/>
  <c r="L39" i="3"/>
  <c r="L67" i="3"/>
  <c r="L51" i="3"/>
  <c r="L63" i="3"/>
  <c r="L38" i="3"/>
  <c r="L23" i="3"/>
  <c r="L60" i="3"/>
  <c r="L52" i="3"/>
  <c r="L57" i="3"/>
  <c r="L50" i="3"/>
  <c r="L55" i="3"/>
  <c r="L53" i="3"/>
  <c r="L41" i="3"/>
  <c r="L35" i="3"/>
  <c r="L42" i="3"/>
  <c r="L14" i="3"/>
  <c r="L17" i="3"/>
  <c r="L71" i="3"/>
  <c r="L69" i="3"/>
  <c r="L22" i="3"/>
  <c r="L66" i="3"/>
  <c r="L94" i="3"/>
  <c r="L92" i="3"/>
</calcChain>
</file>

<file path=xl/sharedStrings.xml><?xml version="1.0" encoding="utf-8"?>
<sst xmlns="http://schemas.openxmlformats.org/spreadsheetml/2006/main" count="379" uniqueCount="153">
  <si>
    <t>ΘΕΣΗ/ΒΑΘΜΟΣ</t>
  </si>
  <si>
    <t>ΝΟΣΟΚΟΜΕΙΟ</t>
  </si>
  <si>
    <t>ΚΩΔΙΚΟΣ ΘΕΣΗΣ</t>
  </si>
  <si>
    <t>ΥΠΕ</t>
  </si>
  <si>
    <t xml:space="preserve"> ΑΔΤ</t>
  </si>
  <si>
    <t xml:space="preserve">1 ΘΕΣΗ ΕΠΙΜΕΛΗΤΗ Β΄ </t>
  </si>
  <si>
    <t>ΝΟΣΗΛΕΥΤΙΚΟ ΙΔΡΥΜΑ Μ.Τ.Σ.</t>
  </si>
  <si>
    <t>1.37.1</t>
  </si>
  <si>
    <t>ΑΝ342165</t>
  </si>
  <si>
    <t>ΑΝ415641</t>
  </si>
  <si>
    <t>ΑΝ 086262</t>
  </si>
  <si>
    <t>ΑΜ521465</t>
  </si>
  <si>
    <t>ΑΒ244508</t>
  </si>
  <si>
    <t>ΑΜ771932</t>
  </si>
  <si>
    <t>ΑΕ002223</t>
  </si>
  <si>
    <t>ΑΕ746096</t>
  </si>
  <si>
    <t>ΑΜ174127</t>
  </si>
  <si>
    <t>ΑΜ079369</t>
  </si>
  <si>
    <t>ΑΕ027470</t>
  </si>
  <si>
    <t>Ρ021724</t>
  </si>
  <si>
    <t>ΑΕ749343</t>
  </si>
  <si>
    <t>ΑΒ125032</t>
  </si>
  <si>
    <t>76/1275</t>
  </si>
  <si>
    <t>76/1261</t>
  </si>
  <si>
    <t>76/1249</t>
  </si>
  <si>
    <t>76/1232</t>
  </si>
  <si>
    <t>76/1128</t>
  </si>
  <si>
    <t>76/1126</t>
  </si>
  <si>
    <t>76/1118</t>
  </si>
  <si>
    <t>76/1095</t>
  </si>
  <si>
    <t>76/1038</t>
  </si>
  <si>
    <t>76/1020</t>
  </si>
  <si>
    <t>76/1016</t>
  </si>
  <si>
    <t>76/992</t>
  </si>
  <si>
    <t>76/991</t>
  </si>
  <si>
    <t>76/953</t>
  </si>
  <si>
    <t>76/950</t>
  </si>
  <si>
    <t>76/949</t>
  </si>
  <si>
    <t>76/939</t>
  </si>
  <si>
    <t>76/918</t>
  </si>
  <si>
    <t>76/911</t>
  </si>
  <si>
    <t>76/900</t>
  </si>
  <si>
    <t>76/892</t>
  </si>
  <si>
    <t>76/887</t>
  </si>
  <si>
    <t>76/877</t>
  </si>
  <si>
    <t>76/861</t>
  </si>
  <si>
    <t>76/857</t>
  </si>
  <si>
    <t>76/844</t>
  </si>
  <si>
    <t>76/834</t>
  </si>
  <si>
    <t>ΑΙ137864</t>
  </si>
  <si>
    <t>ΑΜ052633</t>
  </si>
  <si>
    <t>553932613</t>
  </si>
  <si>
    <t>ΑΗ440091</t>
  </si>
  <si>
    <t>ΑΕ577082</t>
  </si>
  <si>
    <t>Φ042455</t>
  </si>
  <si>
    <t>ΑΗ562287</t>
  </si>
  <si>
    <t>ΑΚ367826</t>
  </si>
  <si>
    <t>ΑΕ638285</t>
  </si>
  <si>
    <t>Μ548503</t>
  </si>
  <si>
    <t>ΑΕ100267</t>
  </si>
  <si>
    <t>ΑΚ727131</t>
  </si>
  <si>
    <t>ΑΜ106984</t>
  </si>
  <si>
    <t>76/807</t>
  </si>
  <si>
    <t>76/798</t>
  </si>
  <si>
    <t>76/789</t>
  </si>
  <si>
    <t>76/757</t>
  </si>
  <si>
    <t>76/749</t>
  </si>
  <si>
    <t>76/741</t>
  </si>
  <si>
    <t>76/698</t>
  </si>
  <si>
    <t>76/632</t>
  </si>
  <si>
    <t>76/627</t>
  </si>
  <si>
    <t>76/625</t>
  </si>
  <si>
    <t>ΑΝ700480</t>
  </si>
  <si>
    <t>Ρ088085</t>
  </si>
  <si>
    <t>ΑΕ457741</t>
  </si>
  <si>
    <t>ΑΝ 637779</t>
  </si>
  <si>
    <t>Χ544787</t>
  </si>
  <si>
    <t>ΑΒ964545</t>
  </si>
  <si>
    <t>ΑΙ979214</t>
  </si>
  <si>
    <t>ΑΗ546507</t>
  </si>
  <si>
    <t>ΑΖ563311</t>
  </si>
  <si>
    <t>Χ879758</t>
  </si>
  <si>
    <t>76/536</t>
  </si>
  <si>
    <t>76/486</t>
  </si>
  <si>
    <t>76/431</t>
  </si>
  <si>
    <t>76/365</t>
  </si>
  <si>
    <t>76/357</t>
  </si>
  <si>
    <t>Π545342</t>
  </si>
  <si>
    <t>ΑΙ412804</t>
  </si>
  <si>
    <t>ΑΕ610176</t>
  </si>
  <si>
    <t>183539</t>
  </si>
  <si>
    <t>ΑΝ028845</t>
  </si>
  <si>
    <t>76/350</t>
  </si>
  <si>
    <t>76/329</t>
  </si>
  <si>
    <t>76/319</t>
  </si>
  <si>
    <t>76/316</t>
  </si>
  <si>
    <t>76/312</t>
  </si>
  <si>
    <t>76/298</t>
  </si>
  <si>
    <t>76/296</t>
  </si>
  <si>
    <t>76/249</t>
  </si>
  <si>
    <t>76/225</t>
  </si>
  <si>
    <t>76/216</t>
  </si>
  <si>
    <t>76/213</t>
  </si>
  <si>
    <t>76/192</t>
  </si>
  <si>
    <t>76/157</t>
  </si>
  <si>
    <t>76/155</t>
  </si>
  <si>
    <t>76/128</t>
  </si>
  <si>
    <t>76/56</t>
  </si>
  <si>
    <t>76/5</t>
  </si>
  <si>
    <t>ΑΒ987556</t>
  </si>
  <si>
    <t>ΑΕ243014</t>
  </si>
  <si>
    <t>ΑΙ075439</t>
  </si>
  <si>
    <t>ΑΜ 030756</t>
  </si>
  <si>
    <t>ΑΜ143451</t>
  </si>
  <si>
    <t>Φ111095</t>
  </si>
  <si>
    <t>ΑΕ435135</t>
  </si>
  <si>
    <t>ΑΝ631664</t>
  </si>
  <si>
    <t>ΑΝ559398</t>
  </si>
  <si>
    <t>ΑΝ011792</t>
  </si>
  <si>
    <t>ΑΙ529982</t>
  </si>
  <si>
    <t>ΑΕ141658</t>
  </si>
  <si>
    <t>ΑΖ560851</t>
  </si>
  <si>
    <t>ΑΕ992035</t>
  </si>
  <si>
    <t>ΑΑ352210</t>
  </si>
  <si>
    <t>ΑΜ448057</t>
  </si>
  <si>
    <t>ΑΖ567623</t>
  </si>
  <si>
    <t>1.39.1</t>
  </si>
  <si>
    <t>Γ.Ν.Α. "Ο ΕΥΑΓΓΕΛΙΣΜΟΣ-ΟΦΘΑΛΜΙΑΤΡΕΙΟ ΑΘΗΝΩΝ-ΠΟΛΥΚΛΙΝΙΚΗ' Ν.Π.Δ.Δ.</t>
  </si>
  <si>
    <t>76/1089</t>
  </si>
  <si>
    <t>ΑΕ205035</t>
  </si>
  <si>
    <t>ΨΝΑ "ΔΡΟΜΟΚΑΪΤΕΙΟ" ΝΠΔΔ</t>
  </si>
  <si>
    <t>2.83.1</t>
  </si>
  <si>
    <t>ΕΙΔΙΚΟΤΗΤΑ ΙΑΤΡΙΚΗ ΒΙΟΠΑΘΟΛΟΓΙΑ  Δ΄ ΕΓΚΡΙΣΗ  2018. Υπ. αριθμ.πρωτ. προκ. 12911/794751/22-10-2018</t>
  </si>
  <si>
    <t>ΑΒ002779</t>
  </si>
  <si>
    <t>ΑΖ056578</t>
  </si>
  <si>
    <t>76/1203</t>
  </si>
  <si>
    <t>76/1083</t>
  </si>
  <si>
    <t>ΕΙΔΙΚΟΤΗΤΑ ΙΑΤΡΙΚΗ ΒΙΟΠΑΘΟΛΟΓΙΑ  Δ΄ ΕΓΚΡΙΣΗ  2018. Υπ. αριθμ.πρωτ. προκ. Φ.471.α/9021/19-10-2018</t>
  </si>
  <si>
    <t>ΠΡΟΫΠΗΡΕΣΙΑ</t>
  </si>
  <si>
    <t>ΠΡΙΝ ΤΗΝ ΑΝΑΓΩΓΗ</t>
  </si>
  <si>
    <t>ΜΕΤΑ ΤΗΝ ΑΝΑΓΩΓΗ</t>
  </si>
  <si>
    <t>ΕΠΙΣΤΗΜΟΝΙΚΟ ΕΡΓΟ</t>
  </si>
  <si>
    <t>ΕΚΠΑΙΔΕΥΤΙΚΟ ΕΡΓΟ</t>
  </si>
  <si>
    <t>ΣΥΝΟΛΙΚΗ ΜΟΡΙΟΔΟΤΗΣΗ</t>
  </si>
  <si>
    <t>ΣΥΝΟΛΙΚΗ                     ΜΟΡΙΟΔΟΤΗΣΗ</t>
  </si>
  <si>
    <t xml:space="preserve">1η και 2η ΥΠΕ </t>
  </si>
  <si>
    <t>ΕΙΔΙΚΟΤΗΤΑ ΙΑΤΡΙΚΗ ΒΙΟΠΑΘΟΛΟΓΙΑ  Δ΄ ΕΓΚΡΙΣΗ  2018. Υπ. Αριθμ. Πρωτ. προκ. 10/02/10707/32689/18-10-2020</t>
  </si>
  <si>
    <t xml:space="preserve">1η και 2η Υ.ΠΕ. </t>
  </si>
  <si>
    <t>1η και 2η Υ.ΠΕ.</t>
  </si>
  <si>
    <t>Υ.ΠΕ.</t>
  </si>
  <si>
    <t>ΑΡ. ΠΡΩΤ.</t>
  </si>
  <si>
    <t>ΤΕΛΙΚΟΣ ΠΙΝΑΚΑΣ ΜΟΡΙΟΔΟΤΗΣΗΣ ΥΠΟΨΗΦΙΩΝ</t>
  </si>
  <si>
    <t>Παραίτηση του υποψήφιου από την συγκεκριμένη θέση                                                                               με την υπ΄ αριθμ. Πρωτ. 62/5-3-2020 Υπεύθυνη Δήλωση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</si>
</sst>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49" fontId="0" fillId="0" borderId="0" xfId="0" applyNumberFormat="1" applyBorder="1"/>
    <xf numFmtId="0" fontId="0" fillId="0" borderId="0" xfId="0" applyBorder="1"/>
    <xf numFmtId="49" fontId="0" fillId="0" borderId="0" xfId="0" applyNumberFormat="1"/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/>
    <xf numFmtId="0" fontId="5" fillId="0" borderId="0" xfId="0" applyFont="1" applyBorder="1"/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0" borderId="0" xfId="0" applyFont="1"/>
    <xf numFmtId="49" fontId="0" fillId="0" borderId="0" xfId="0" applyNumberFormat="1" applyFont="1"/>
    <xf numFmtId="49" fontId="0" fillId="0" borderId="0" xfId="0" applyNumberFormat="1" applyFont="1" applyBorder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2" fontId="7" fillId="0" borderId="0" xfId="0" applyNumberFormat="1" applyFont="1"/>
    <xf numFmtId="0" fontId="7" fillId="0" borderId="0" xfId="0" applyFont="1"/>
    <xf numFmtId="49" fontId="7" fillId="0" borderId="0" xfId="0" applyNumberFormat="1" applyFont="1" applyBorder="1"/>
    <xf numFmtId="2" fontId="7" fillId="0" borderId="0" xfId="0" applyNumberFormat="1" applyFont="1" applyBorder="1"/>
    <xf numFmtId="0" fontId="7" fillId="0" borderId="0" xfId="0" applyFont="1" applyBorder="1"/>
    <xf numFmtId="2" fontId="7" fillId="5" borderId="0" xfId="0" applyNumberFormat="1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2" fontId="0" fillId="6" borderId="5" xfId="0" applyNumberFormat="1" applyFill="1" applyBorder="1" applyAlignment="1">
      <alignment horizontal="center" vertical="center" wrapText="1"/>
    </xf>
    <xf numFmtId="2" fontId="0" fillId="6" borderId="9" xfId="0" applyNumberForma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9A6A-0B0C-49E4-A374-B96CD0BE3FA1}">
  <sheetPr>
    <pageSetUpPr fitToPage="1"/>
  </sheetPr>
  <dimension ref="B3:S227"/>
  <sheetViews>
    <sheetView tabSelected="1" topLeftCell="A94" zoomScale="150" zoomScaleNormal="150" workbookViewId="0">
      <selection activeCell="H173" sqref="H173"/>
    </sheetView>
  </sheetViews>
  <sheetFormatPr defaultRowHeight="15" x14ac:dyDescent="0.25"/>
  <cols>
    <col min="1" max="1" width="14.140625" customWidth="1"/>
    <col min="2" max="2" width="14.85546875" customWidth="1"/>
    <col min="3" max="3" width="14.7109375" bestFit="1" customWidth="1"/>
    <col min="4" max="4" width="12.140625" customWidth="1"/>
    <col min="5" max="5" width="10.140625" bestFit="1" customWidth="1"/>
    <col min="6" max="6" width="10.85546875" bestFit="1" customWidth="1"/>
    <col min="7" max="7" width="10.140625" bestFit="1" customWidth="1"/>
    <col min="8" max="8" width="10.85546875" bestFit="1" customWidth="1"/>
    <col min="9" max="9" width="10.140625" bestFit="1" customWidth="1"/>
    <col min="10" max="10" width="10.85546875" bestFit="1" customWidth="1"/>
    <col min="11" max="11" width="10.140625" bestFit="1" customWidth="1"/>
    <col min="12" max="12" width="10.85546875" bestFit="1" customWidth="1"/>
  </cols>
  <sheetData>
    <row r="3" spans="3:17" ht="15.75" thickBot="1" x14ac:dyDescent="0.3"/>
    <row r="4" spans="3:17" ht="17.25" x14ac:dyDescent="0.25">
      <c r="C4" s="67" t="s">
        <v>151</v>
      </c>
      <c r="D4" s="68"/>
      <c r="E4" s="68"/>
      <c r="F4" s="68"/>
      <c r="G4" s="68"/>
      <c r="H4" s="68"/>
      <c r="I4" s="68"/>
      <c r="J4" s="68"/>
      <c r="K4" s="68"/>
      <c r="L4" s="69"/>
      <c r="M4" s="1"/>
      <c r="N4" s="4"/>
      <c r="O4" s="4"/>
      <c r="P4" s="4"/>
      <c r="Q4" s="4"/>
    </row>
    <row r="5" spans="3:17" x14ac:dyDescent="0.25">
      <c r="C5" s="59"/>
      <c r="D5" s="60"/>
      <c r="E5" s="60"/>
      <c r="F5" s="60"/>
      <c r="G5" s="60"/>
      <c r="H5" s="60"/>
      <c r="I5" s="60"/>
      <c r="J5" s="60"/>
      <c r="K5" s="60"/>
      <c r="L5" s="61"/>
      <c r="N5" s="4"/>
      <c r="O5" s="4"/>
      <c r="P5" s="4"/>
      <c r="Q5" s="4"/>
    </row>
    <row r="6" spans="3:17" ht="30" customHeight="1" x14ac:dyDescent="0.25">
      <c r="C6" s="70" t="s">
        <v>137</v>
      </c>
      <c r="D6" s="49"/>
      <c r="E6" s="49"/>
      <c r="F6" s="49"/>
      <c r="G6" s="49"/>
      <c r="H6" s="49"/>
      <c r="I6" s="49"/>
      <c r="J6" s="49"/>
      <c r="K6" s="49"/>
      <c r="L6" s="50"/>
      <c r="N6" s="41">
        <f>500/E74</f>
        <v>0.68126388075157041</v>
      </c>
      <c r="O6" s="40"/>
      <c r="P6" s="4"/>
      <c r="Q6" s="4"/>
    </row>
    <row r="7" spans="3:17" ht="15" customHeight="1" x14ac:dyDescent="0.25">
      <c r="C7" s="21" t="s">
        <v>0</v>
      </c>
      <c r="D7" s="71" t="s">
        <v>5</v>
      </c>
      <c r="E7" s="71"/>
      <c r="F7" s="71"/>
      <c r="G7" s="71"/>
      <c r="H7" s="71"/>
      <c r="I7" s="71"/>
      <c r="J7" s="71"/>
      <c r="K7" s="71"/>
      <c r="L7" s="72"/>
      <c r="N7" s="42"/>
      <c r="O7" s="40"/>
      <c r="P7" s="4"/>
      <c r="Q7" s="4"/>
    </row>
    <row r="8" spans="3:17" ht="15" customHeight="1" x14ac:dyDescent="0.25">
      <c r="C8" s="21" t="s">
        <v>1</v>
      </c>
      <c r="D8" s="65" t="s">
        <v>6</v>
      </c>
      <c r="E8" s="65"/>
      <c r="F8" s="65"/>
      <c r="G8" s="65"/>
      <c r="H8" s="65"/>
      <c r="I8" s="65"/>
      <c r="J8" s="65"/>
      <c r="K8" s="65"/>
      <c r="L8" s="66"/>
      <c r="N8" s="41">
        <f>300/G74</f>
        <v>1.0467550593161199</v>
      </c>
      <c r="O8" s="40"/>
      <c r="P8" s="4"/>
      <c r="Q8" s="4"/>
    </row>
    <row r="9" spans="3:17" ht="30" x14ac:dyDescent="0.25">
      <c r="C9" s="21" t="s">
        <v>2</v>
      </c>
      <c r="D9" s="49" t="s">
        <v>7</v>
      </c>
      <c r="E9" s="49"/>
      <c r="F9" s="49"/>
      <c r="G9" s="49"/>
      <c r="H9" s="49"/>
      <c r="I9" s="49"/>
      <c r="J9" s="49"/>
      <c r="K9" s="49"/>
      <c r="L9" s="50"/>
      <c r="N9" s="43"/>
      <c r="O9" s="40"/>
      <c r="P9" s="4"/>
      <c r="Q9" s="4"/>
    </row>
    <row r="10" spans="3:17" ht="16.149999999999999" customHeight="1" x14ac:dyDescent="0.25">
      <c r="C10" s="21" t="s">
        <v>3</v>
      </c>
      <c r="D10" s="49" t="s">
        <v>147</v>
      </c>
      <c r="E10" s="49"/>
      <c r="F10" s="49"/>
      <c r="G10" s="49"/>
      <c r="H10" s="49"/>
      <c r="I10" s="49"/>
      <c r="J10" s="49"/>
      <c r="K10" s="49"/>
      <c r="L10" s="50"/>
      <c r="N10" s="41">
        <f>200/I74</f>
        <v>1.1764705882352942</v>
      </c>
      <c r="O10" s="40"/>
      <c r="P10" s="4"/>
      <c r="Q10" s="4"/>
    </row>
    <row r="11" spans="3:17" x14ac:dyDescent="0.25">
      <c r="C11" s="53"/>
      <c r="D11" s="54"/>
      <c r="E11" s="54"/>
      <c r="F11" s="54"/>
      <c r="G11" s="54"/>
      <c r="H11" s="54"/>
      <c r="I11" s="54"/>
      <c r="J11" s="54"/>
      <c r="K11" s="54"/>
      <c r="L11" s="55"/>
      <c r="N11" s="42"/>
      <c r="O11" s="40"/>
      <c r="P11" s="4"/>
      <c r="Q11" s="4"/>
    </row>
    <row r="12" spans="3:17" ht="26.25" customHeight="1" x14ac:dyDescent="0.25">
      <c r="C12" s="46" t="s">
        <v>4</v>
      </c>
      <c r="D12" s="47" t="s">
        <v>150</v>
      </c>
      <c r="E12" s="47" t="s">
        <v>138</v>
      </c>
      <c r="F12" s="47"/>
      <c r="G12" s="47" t="s">
        <v>141</v>
      </c>
      <c r="H12" s="47"/>
      <c r="I12" s="47" t="s">
        <v>142</v>
      </c>
      <c r="J12" s="47"/>
      <c r="K12" s="47" t="s">
        <v>144</v>
      </c>
      <c r="L12" s="48"/>
      <c r="N12" s="40"/>
      <c r="O12" s="40"/>
      <c r="P12" s="4"/>
      <c r="Q12" s="4"/>
    </row>
    <row r="13" spans="3:17" ht="30" x14ac:dyDescent="0.25">
      <c r="C13" s="46"/>
      <c r="D13" s="47"/>
      <c r="E13" s="22" t="s">
        <v>139</v>
      </c>
      <c r="F13" s="22" t="s">
        <v>140</v>
      </c>
      <c r="G13" s="22" t="s">
        <v>139</v>
      </c>
      <c r="H13" s="22" t="s">
        <v>140</v>
      </c>
      <c r="I13" s="22" t="s">
        <v>139</v>
      </c>
      <c r="J13" s="22" t="s">
        <v>140</v>
      </c>
      <c r="K13" s="22" t="s">
        <v>139</v>
      </c>
      <c r="L13" s="23" t="s">
        <v>140</v>
      </c>
      <c r="N13" s="31"/>
      <c r="O13" s="31"/>
      <c r="P13" s="4"/>
      <c r="Q13" s="4"/>
    </row>
    <row r="14" spans="3:17" ht="27" customHeight="1" x14ac:dyDescent="0.25">
      <c r="C14" s="24" t="s">
        <v>18</v>
      </c>
      <c r="D14" s="25" t="s">
        <v>32</v>
      </c>
      <c r="E14" s="12">
        <v>707.43</v>
      </c>
      <c r="F14" s="12">
        <f t="shared" ref="F14:F45" si="0">E14*$N$6</f>
        <v>481.9465071600834</v>
      </c>
      <c r="G14" s="12">
        <v>34.049999999999997</v>
      </c>
      <c r="H14" s="12">
        <f t="shared" ref="H14:H45" si="1">G14*$N$8</f>
        <v>35.64200976971388</v>
      </c>
      <c r="I14" s="12">
        <v>60</v>
      </c>
      <c r="J14" s="12">
        <f t="shared" ref="J14:J45" si="2">I14*$N$10</f>
        <v>70.588235294117652</v>
      </c>
      <c r="K14" s="12">
        <f t="shared" ref="K14:K45" si="3">E14+G14+I14</f>
        <v>801.4799999999999</v>
      </c>
      <c r="L14" s="17">
        <f t="shared" ref="L14:L45" si="4">F14+H14+J14</f>
        <v>588.17675222391495</v>
      </c>
      <c r="N14" s="31"/>
      <c r="O14" s="31"/>
      <c r="P14" s="4"/>
      <c r="Q14" s="4"/>
    </row>
    <row r="15" spans="3:17" ht="18.75" customHeight="1" x14ac:dyDescent="0.25">
      <c r="C15" s="24" t="s">
        <v>16</v>
      </c>
      <c r="D15" s="25" t="s">
        <v>30</v>
      </c>
      <c r="E15" s="13">
        <v>113.88</v>
      </c>
      <c r="F15" s="12">
        <f t="shared" si="0"/>
        <v>77.582330739988834</v>
      </c>
      <c r="G15" s="19">
        <v>286.60000000000002</v>
      </c>
      <c r="H15" s="16">
        <f t="shared" si="1"/>
        <v>300</v>
      </c>
      <c r="I15" s="19">
        <v>140</v>
      </c>
      <c r="J15" s="12">
        <f t="shared" si="2"/>
        <v>164.70588235294119</v>
      </c>
      <c r="K15" s="12">
        <f t="shared" si="3"/>
        <v>540.48</v>
      </c>
      <c r="L15" s="17">
        <f t="shared" si="4"/>
        <v>542.28821309293005</v>
      </c>
      <c r="N15" s="28"/>
      <c r="O15" s="28"/>
    </row>
    <row r="16" spans="3:17" ht="17.25" customHeight="1" x14ac:dyDescent="0.25">
      <c r="C16" s="24" t="s">
        <v>87</v>
      </c>
      <c r="D16" s="25" t="s">
        <v>82</v>
      </c>
      <c r="E16" s="20">
        <v>733.93</v>
      </c>
      <c r="F16" s="16">
        <f t="shared" si="0"/>
        <v>500.00000000000006</v>
      </c>
      <c r="G16" s="12">
        <v>2.5</v>
      </c>
      <c r="H16" s="12">
        <f t="shared" si="1"/>
        <v>2.6168876482902999</v>
      </c>
      <c r="I16" s="12">
        <v>0</v>
      </c>
      <c r="J16" s="12">
        <f t="shared" si="2"/>
        <v>0</v>
      </c>
      <c r="K16" s="12">
        <f t="shared" si="3"/>
        <v>736.43</v>
      </c>
      <c r="L16" s="17">
        <f t="shared" si="4"/>
        <v>502.61688764829034</v>
      </c>
    </row>
    <row r="17" spans="3:12" x14ac:dyDescent="0.25">
      <c r="C17" s="24" t="s">
        <v>118</v>
      </c>
      <c r="D17" s="25" t="s">
        <v>101</v>
      </c>
      <c r="E17" s="12">
        <v>94.42</v>
      </c>
      <c r="F17" s="12">
        <f t="shared" si="0"/>
        <v>64.324935620563281</v>
      </c>
      <c r="G17" s="12">
        <v>62.75</v>
      </c>
      <c r="H17" s="12">
        <f t="shared" si="1"/>
        <v>65.68387997208653</v>
      </c>
      <c r="I17" s="20">
        <v>170</v>
      </c>
      <c r="J17" s="16">
        <f t="shared" si="2"/>
        <v>200</v>
      </c>
      <c r="K17" s="12">
        <f t="shared" si="3"/>
        <v>327.17</v>
      </c>
      <c r="L17" s="17">
        <f t="shared" si="4"/>
        <v>330.0088155926498</v>
      </c>
    </row>
    <row r="18" spans="3:12" x14ac:dyDescent="0.25">
      <c r="C18" s="24" t="s">
        <v>12</v>
      </c>
      <c r="D18" s="25" t="s">
        <v>26</v>
      </c>
      <c r="E18" s="12">
        <v>297.77999999999997</v>
      </c>
      <c r="F18" s="12">
        <f t="shared" si="0"/>
        <v>202.86675841020261</v>
      </c>
      <c r="G18" s="12">
        <v>43.95</v>
      </c>
      <c r="H18" s="12">
        <f t="shared" si="1"/>
        <v>46.00488485694347</v>
      </c>
      <c r="I18" s="12">
        <v>40</v>
      </c>
      <c r="J18" s="12">
        <f t="shared" si="2"/>
        <v>47.058823529411768</v>
      </c>
      <c r="K18" s="12">
        <f t="shared" si="3"/>
        <v>381.72999999999996</v>
      </c>
      <c r="L18" s="17">
        <f t="shared" si="4"/>
        <v>295.93046679655788</v>
      </c>
    </row>
    <row r="19" spans="3:12" ht="19.5" customHeight="1" x14ac:dyDescent="0.25">
      <c r="C19" s="24" t="s">
        <v>72</v>
      </c>
      <c r="D19" s="25" t="s">
        <v>62</v>
      </c>
      <c r="E19" s="12">
        <v>204.74</v>
      </c>
      <c r="F19" s="12">
        <f t="shared" si="0"/>
        <v>139.48196694507652</v>
      </c>
      <c r="G19" s="12">
        <v>1.5</v>
      </c>
      <c r="H19" s="12">
        <f t="shared" si="1"/>
        <v>1.5701325889741797</v>
      </c>
      <c r="I19" s="12">
        <v>120</v>
      </c>
      <c r="J19" s="12">
        <f t="shared" si="2"/>
        <v>141.1764705882353</v>
      </c>
      <c r="K19" s="12">
        <f t="shared" si="3"/>
        <v>326.24</v>
      </c>
      <c r="L19" s="17">
        <f t="shared" si="4"/>
        <v>282.22857012228599</v>
      </c>
    </row>
    <row r="20" spans="3:12" x14ac:dyDescent="0.25">
      <c r="C20" s="24" t="s">
        <v>117</v>
      </c>
      <c r="D20" s="25" t="s">
        <v>100</v>
      </c>
      <c r="E20" s="12">
        <v>282.02999999999997</v>
      </c>
      <c r="F20" s="12">
        <f t="shared" si="0"/>
        <v>192.13685228836539</v>
      </c>
      <c r="G20" s="12">
        <v>12.85</v>
      </c>
      <c r="H20" s="12">
        <f t="shared" si="1"/>
        <v>13.450802512212141</v>
      </c>
      <c r="I20" s="12">
        <v>60</v>
      </c>
      <c r="J20" s="12">
        <f t="shared" si="2"/>
        <v>70.588235294117652</v>
      </c>
      <c r="K20" s="12">
        <f t="shared" si="3"/>
        <v>354.88</v>
      </c>
      <c r="L20" s="17">
        <f t="shared" si="4"/>
        <v>276.17589009469521</v>
      </c>
    </row>
    <row r="21" spans="3:12" x14ac:dyDescent="0.25">
      <c r="C21" s="24" t="s">
        <v>8</v>
      </c>
      <c r="D21" s="25" t="s">
        <v>22</v>
      </c>
      <c r="E21" s="12">
        <v>215.98</v>
      </c>
      <c r="F21" s="12">
        <f t="shared" si="0"/>
        <v>147.13937296472417</v>
      </c>
      <c r="G21" s="12">
        <v>39.1</v>
      </c>
      <c r="H21" s="12">
        <f t="shared" si="1"/>
        <v>40.928122819260288</v>
      </c>
      <c r="I21" s="12">
        <v>60</v>
      </c>
      <c r="J21" s="12">
        <f t="shared" si="2"/>
        <v>70.588235294117652</v>
      </c>
      <c r="K21" s="12">
        <f t="shared" si="3"/>
        <v>315.08</v>
      </c>
      <c r="L21" s="17">
        <f t="shared" si="4"/>
        <v>258.65573107810212</v>
      </c>
    </row>
    <row r="22" spans="3:12" x14ac:dyDescent="0.25">
      <c r="C22" s="24" t="s">
        <v>9</v>
      </c>
      <c r="D22" s="25" t="s">
        <v>23</v>
      </c>
      <c r="E22" s="12">
        <v>332.33</v>
      </c>
      <c r="F22" s="12">
        <f t="shared" si="0"/>
        <v>226.40442549016939</v>
      </c>
      <c r="G22" s="12">
        <v>24.75</v>
      </c>
      <c r="H22" s="12">
        <f t="shared" si="1"/>
        <v>25.907187718073967</v>
      </c>
      <c r="I22" s="12">
        <v>0</v>
      </c>
      <c r="J22" s="12">
        <f t="shared" si="2"/>
        <v>0</v>
      </c>
      <c r="K22" s="12">
        <f t="shared" si="3"/>
        <v>357.08</v>
      </c>
      <c r="L22" s="17">
        <f t="shared" si="4"/>
        <v>252.31161320824336</v>
      </c>
    </row>
    <row r="23" spans="3:12" x14ac:dyDescent="0.25">
      <c r="C23" s="24" t="s">
        <v>111</v>
      </c>
      <c r="D23" s="25" t="s">
        <v>94</v>
      </c>
      <c r="E23" s="14">
        <v>332.22</v>
      </c>
      <c r="F23" s="12">
        <f t="shared" si="0"/>
        <v>226.32948646328674</v>
      </c>
      <c r="G23" s="14">
        <v>12.1</v>
      </c>
      <c r="H23" s="12">
        <f t="shared" si="1"/>
        <v>12.665736217725051</v>
      </c>
      <c r="I23" s="14">
        <v>0</v>
      </c>
      <c r="J23" s="12">
        <f t="shared" si="2"/>
        <v>0</v>
      </c>
      <c r="K23" s="12">
        <f t="shared" si="3"/>
        <v>344.32000000000005</v>
      </c>
      <c r="L23" s="17">
        <f t="shared" si="4"/>
        <v>238.9952226810118</v>
      </c>
    </row>
    <row r="24" spans="3:12" x14ac:dyDescent="0.25">
      <c r="C24" s="24" t="s">
        <v>75</v>
      </c>
      <c r="D24" s="25" t="s">
        <v>65</v>
      </c>
      <c r="E24" s="12">
        <v>128.13</v>
      </c>
      <c r="F24" s="12">
        <f t="shared" si="0"/>
        <v>87.290341040698706</v>
      </c>
      <c r="G24" s="12">
        <v>81.849999999999994</v>
      </c>
      <c r="H24" s="12">
        <f t="shared" si="1"/>
        <v>85.676901605024412</v>
      </c>
      <c r="I24" s="12">
        <v>30</v>
      </c>
      <c r="J24" s="12">
        <f t="shared" si="2"/>
        <v>35.294117647058826</v>
      </c>
      <c r="K24" s="12">
        <f t="shared" si="3"/>
        <v>239.98</v>
      </c>
      <c r="L24" s="17">
        <f t="shared" si="4"/>
        <v>208.26136029278194</v>
      </c>
    </row>
    <row r="25" spans="3:12" x14ac:dyDescent="0.25">
      <c r="C25" s="24" t="s">
        <v>73</v>
      </c>
      <c r="D25" s="25" t="s">
        <v>63</v>
      </c>
      <c r="E25" s="12">
        <v>218.18</v>
      </c>
      <c r="F25" s="12">
        <f t="shared" si="0"/>
        <v>148.63815350237763</v>
      </c>
      <c r="G25" s="12">
        <v>35.200000000000003</v>
      </c>
      <c r="H25" s="12">
        <f t="shared" si="1"/>
        <v>36.845778087927421</v>
      </c>
      <c r="I25" s="12">
        <v>0</v>
      </c>
      <c r="J25" s="12">
        <f t="shared" si="2"/>
        <v>0</v>
      </c>
      <c r="K25" s="12">
        <f t="shared" si="3"/>
        <v>253.38</v>
      </c>
      <c r="L25" s="17">
        <f t="shared" si="4"/>
        <v>185.48393159030505</v>
      </c>
    </row>
    <row r="26" spans="3:12" x14ac:dyDescent="0.25">
      <c r="C26" s="24" t="s">
        <v>113</v>
      </c>
      <c r="D26" s="25" t="s">
        <v>96</v>
      </c>
      <c r="E26" s="12">
        <v>259.38</v>
      </c>
      <c r="F26" s="12">
        <f t="shared" si="0"/>
        <v>176.70622538934234</v>
      </c>
      <c r="G26" s="12">
        <v>0</v>
      </c>
      <c r="H26" s="12">
        <f t="shared" si="1"/>
        <v>0</v>
      </c>
      <c r="I26" s="12">
        <v>0</v>
      </c>
      <c r="J26" s="12">
        <f t="shared" si="2"/>
        <v>0</v>
      </c>
      <c r="K26" s="12">
        <f t="shared" si="3"/>
        <v>259.38</v>
      </c>
      <c r="L26" s="17">
        <f t="shared" si="4"/>
        <v>176.70622538934234</v>
      </c>
    </row>
    <row r="27" spans="3:12" x14ac:dyDescent="0.25">
      <c r="C27" s="24" t="s">
        <v>91</v>
      </c>
      <c r="D27" s="25" t="s">
        <v>86</v>
      </c>
      <c r="E27" s="12">
        <v>156.61000000000001</v>
      </c>
      <c r="F27" s="12">
        <f t="shared" si="0"/>
        <v>106.69273636450345</v>
      </c>
      <c r="G27" s="12">
        <v>31.9</v>
      </c>
      <c r="H27" s="12">
        <f t="shared" si="1"/>
        <v>33.39148639218422</v>
      </c>
      <c r="I27" s="12">
        <v>30</v>
      </c>
      <c r="J27" s="12">
        <f t="shared" si="2"/>
        <v>35.294117647058826</v>
      </c>
      <c r="K27" s="12">
        <f t="shared" si="3"/>
        <v>218.51000000000002</v>
      </c>
      <c r="L27" s="17">
        <f t="shared" si="4"/>
        <v>175.37834040374651</v>
      </c>
    </row>
    <row r="28" spans="3:12" x14ac:dyDescent="0.25">
      <c r="C28" s="24" t="s">
        <v>81</v>
      </c>
      <c r="D28" s="25" t="s">
        <v>71</v>
      </c>
      <c r="E28" s="12">
        <v>244.9</v>
      </c>
      <c r="F28" s="12">
        <f t="shared" si="0"/>
        <v>166.84152439605958</v>
      </c>
      <c r="G28" s="12">
        <v>5.8</v>
      </c>
      <c r="H28" s="12">
        <f t="shared" si="1"/>
        <v>6.0711793440334949</v>
      </c>
      <c r="I28" s="12">
        <v>0</v>
      </c>
      <c r="J28" s="12">
        <f t="shared" si="2"/>
        <v>0</v>
      </c>
      <c r="K28" s="12">
        <f t="shared" si="3"/>
        <v>250.70000000000002</v>
      </c>
      <c r="L28" s="17">
        <f t="shared" si="4"/>
        <v>172.91270374009306</v>
      </c>
    </row>
    <row r="29" spans="3:12" x14ac:dyDescent="0.25">
      <c r="C29" s="24" t="s">
        <v>49</v>
      </c>
      <c r="D29" s="25" t="s">
        <v>36</v>
      </c>
      <c r="E29" s="12">
        <v>166.65</v>
      </c>
      <c r="F29" s="12">
        <f t="shared" si="0"/>
        <v>113.53262572724921</v>
      </c>
      <c r="G29" s="12">
        <v>8.0500000000000007</v>
      </c>
      <c r="H29" s="12">
        <f t="shared" si="1"/>
        <v>8.4263782274947658</v>
      </c>
      <c r="I29" s="12">
        <v>40</v>
      </c>
      <c r="J29" s="12">
        <f t="shared" si="2"/>
        <v>47.058823529411768</v>
      </c>
      <c r="K29" s="12">
        <f t="shared" si="3"/>
        <v>214.70000000000002</v>
      </c>
      <c r="L29" s="17">
        <f t="shared" si="4"/>
        <v>169.01782748415576</v>
      </c>
    </row>
    <row r="30" spans="3:12" x14ac:dyDescent="0.25">
      <c r="C30" s="24" t="s">
        <v>51</v>
      </c>
      <c r="D30" s="25" t="s">
        <v>38</v>
      </c>
      <c r="E30" s="12">
        <v>139.31</v>
      </c>
      <c r="F30" s="12">
        <f t="shared" si="0"/>
        <v>94.90687122750127</v>
      </c>
      <c r="G30" s="12">
        <v>1.25</v>
      </c>
      <c r="H30" s="12">
        <f t="shared" si="1"/>
        <v>1.3084438241451499</v>
      </c>
      <c r="I30" s="12">
        <v>50</v>
      </c>
      <c r="J30" s="12">
        <f t="shared" si="2"/>
        <v>58.82352941176471</v>
      </c>
      <c r="K30" s="12">
        <f t="shared" si="3"/>
        <v>190.56</v>
      </c>
      <c r="L30" s="17">
        <f t="shared" si="4"/>
        <v>155.03884446341112</v>
      </c>
    </row>
    <row r="31" spans="3:12" x14ac:dyDescent="0.25">
      <c r="C31" s="24" t="s">
        <v>120</v>
      </c>
      <c r="D31" s="25" t="s">
        <v>103</v>
      </c>
      <c r="E31" s="12">
        <v>119.55</v>
      </c>
      <c r="F31" s="12">
        <f t="shared" si="0"/>
        <v>81.445096943850245</v>
      </c>
      <c r="G31" s="12">
        <v>2.5</v>
      </c>
      <c r="H31" s="12">
        <f t="shared" si="1"/>
        <v>2.6168876482902999</v>
      </c>
      <c r="I31" s="12">
        <v>60</v>
      </c>
      <c r="J31" s="12">
        <f t="shared" si="2"/>
        <v>70.588235294117652</v>
      </c>
      <c r="K31" s="12">
        <f t="shared" si="3"/>
        <v>182.05</v>
      </c>
      <c r="L31" s="17">
        <f t="shared" si="4"/>
        <v>154.65021988625818</v>
      </c>
    </row>
    <row r="32" spans="3:12" x14ac:dyDescent="0.25">
      <c r="C32" s="24" t="s">
        <v>59</v>
      </c>
      <c r="D32" s="25" t="s">
        <v>46</v>
      </c>
      <c r="E32" s="12">
        <v>148.78</v>
      </c>
      <c r="F32" s="12">
        <f t="shared" si="0"/>
        <v>101.35844017821864</v>
      </c>
      <c r="G32" s="12">
        <v>5.65</v>
      </c>
      <c r="H32" s="12">
        <f t="shared" si="1"/>
        <v>5.9141660851360776</v>
      </c>
      <c r="I32" s="12">
        <v>40</v>
      </c>
      <c r="J32" s="12">
        <f t="shared" si="2"/>
        <v>47.058823529411768</v>
      </c>
      <c r="K32" s="12">
        <f t="shared" si="3"/>
        <v>194.43</v>
      </c>
      <c r="L32" s="17">
        <f t="shared" si="4"/>
        <v>154.33142979276647</v>
      </c>
    </row>
    <row r="33" spans="3:12" x14ac:dyDescent="0.25">
      <c r="C33" s="24" t="s">
        <v>79</v>
      </c>
      <c r="D33" s="25" t="s">
        <v>69</v>
      </c>
      <c r="E33" s="12">
        <v>153.78</v>
      </c>
      <c r="F33" s="12">
        <f t="shared" si="0"/>
        <v>104.76475958197649</v>
      </c>
      <c r="G33" s="12">
        <v>46.65</v>
      </c>
      <c r="H33" s="12">
        <f t="shared" si="1"/>
        <v>48.831123517096991</v>
      </c>
      <c r="I33" s="12">
        <v>0</v>
      </c>
      <c r="J33" s="12">
        <f t="shared" si="2"/>
        <v>0</v>
      </c>
      <c r="K33" s="12">
        <f t="shared" si="3"/>
        <v>200.43</v>
      </c>
      <c r="L33" s="17">
        <f t="shared" si="4"/>
        <v>153.59588309907349</v>
      </c>
    </row>
    <row r="34" spans="3:12" x14ac:dyDescent="0.25">
      <c r="C34" s="24" t="s">
        <v>60</v>
      </c>
      <c r="D34" s="25" t="s">
        <v>47</v>
      </c>
      <c r="E34" s="12">
        <v>149.33000000000001</v>
      </c>
      <c r="F34" s="12">
        <f t="shared" si="0"/>
        <v>101.73313531263202</v>
      </c>
      <c r="G34" s="12">
        <v>3.4</v>
      </c>
      <c r="H34" s="12">
        <f t="shared" si="1"/>
        <v>3.5589672016748075</v>
      </c>
      <c r="I34" s="12">
        <v>40</v>
      </c>
      <c r="J34" s="12">
        <f t="shared" si="2"/>
        <v>47.058823529411768</v>
      </c>
      <c r="K34" s="12">
        <f t="shared" si="3"/>
        <v>192.73000000000002</v>
      </c>
      <c r="L34" s="17">
        <f t="shared" si="4"/>
        <v>152.35092604371857</v>
      </c>
    </row>
    <row r="35" spans="3:12" x14ac:dyDescent="0.25">
      <c r="C35" s="24" t="s">
        <v>109</v>
      </c>
      <c r="D35" s="25" t="s">
        <v>92</v>
      </c>
      <c r="E35" s="12">
        <v>138.6</v>
      </c>
      <c r="F35" s="12">
        <f t="shared" si="0"/>
        <v>94.423173872167652</v>
      </c>
      <c r="G35" s="12">
        <v>9.6999999999999993</v>
      </c>
      <c r="H35" s="12">
        <f t="shared" si="1"/>
        <v>10.153524075366363</v>
      </c>
      <c r="I35" s="12">
        <v>40</v>
      </c>
      <c r="J35" s="12">
        <f t="shared" si="2"/>
        <v>47.058823529411768</v>
      </c>
      <c r="K35" s="12">
        <f t="shared" si="3"/>
        <v>188.29999999999998</v>
      </c>
      <c r="L35" s="17">
        <f t="shared" si="4"/>
        <v>151.63552147694577</v>
      </c>
    </row>
    <row r="36" spans="3:12" x14ac:dyDescent="0.25">
      <c r="C36" s="24" t="s">
        <v>17</v>
      </c>
      <c r="D36" s="25" t="s">
        <v>31</v>
      </c>
      <c r="E36" s="12">
        <v>66.33</v>
      </c>
      <c r="F36" s="12">
        <f t="shared" si="0"/>
        <v>45.188233210251667</v>
      </c>
      <c r="G36" s="12">
        <v>99.05</v>
      </c>
      <c r="H36" s="12">
        <f t="shared" si="1"/>
        <v>103.68108862526168</v>
      </c>
      <c r="I36" s="12">
        <v>0</v>
      </c>
      <c r="J36" s="12">
        <f t="shared" si="2"/>
        <v>0</v>
      </c>
      <c r="K36" s="12">
        <f t="shared" si="3"/>
        <v>165.38</v>
      </c>
      <c r="L36" s="17">
        <f t="shared" si="4"/>
        <v>148.86932183551335</v>
      </c>
    </row>
    <row r="37" spans="3:12" x14ac:dyDescent="0.25">
      <c r="C37" s="24" t="s">
        <v>122</v>
      </c>
      <c r="D37" s="25" t="s">
        <v>105</v>
      </c>
      <c r="E37" s="12">
        <v>180.08</v>
      </c>
      <c r="F37" s="12">
        <f t="shared" si="0"/>
        <v>122.68199964574281</v>
      </c>
      <c r="G37" s="12">
        <v>25</v>
      </c>
      <c r="H37" s="12">
        <f t="shared" si="1"/>
        <v>26.168876482902999</v>
      </c>
      <c r="I37" s="12">
        <v>0</v>
      </c>
      <c r="J37" s="12">
        <f t="shared" si="2"/>
        <v>0</v>
      </c>
      <c r="K37" s="12">
        <f t="shared" si="3"/>
        <v>205.08</v>
      </c>
      <c r="L37" s="17">
        <f t="shared" si="4"/>
        <v>148.85087612864581</v>
      </c>
    </row>
    <row r="38" spans="3:12" x14ac:dyDescent="0.25">
      <c r="C38" s="24" t="s">
        <v>80</v>
      </c>
      <c r="D38" s="25" t="s">
        <v>70</v>
      </c>
      <c r="E38" s="12">
        <v>148.32</v>
      </c>
      <c r="F38" s="12">
        <f t="shared" si="0"/>
        <v>101.04505879307291</v>
      </c>
      <c r="G38" s="12">
        <v>38.450000000000003</v>
      </c>
      <c r="H38" s="12">
        <f t="shared" si="1"/>
        <v>40.24773203070481</v>
      </c>
      <c r="I38" s="12">
        <v>0</v>
      </c>
      <c r="J38" s="12">
        <f t="shared" si="2"/>
        <v>0</v>
      </c>
      <c r="K38" s="12">
        <f t="shared" si="3"/>
        <v>186.76999999999998</v>
      </c>
      <c r="L38" s="17">
        <f t="shared" si="4"/>
        <v>141.29279082377772</v>
      </c>
    </row>
    <row r="39" spans="3:12" x14ac:dyDescent="0.25">
      <c r="C39" s="24" t="s">
        <v>57</v>
      </c>
      <c r="D39" s="25" t="s">
        <v>44</v>
      </c>
      <c r="E39" s="12">
        <v>133.30000000000001</v>
      </c>
      <c r="F39" s="12">
        <f t="shared" si="0"/>
        <v>90.812475304184346</v>
      </c>
      <c r="G39" s="12">
        <v>2.8</v>
      </c>
      <c r="H39" s="12">
        <f t="shared" si="1"/>
        <v>2.9309141660851354</v>
      </c>
      <c r="I39" s="12">
        <v>40</v>
      </c>
      <c r="J39" s="12">
        <f t="shared" si="2"/>
        <v>47.058823529411768</v>
      </c>
      <c r="K39" s="12">
        <f t="shared" si="3"/>
        <v>176.10000000000002</v>
      </c>
      <c r="L39" s="17">
        <f t="shared" si="4"/>
        <v>140.80221299968125</v>
      </c>
    </row>
    <row r="40" spans="3:12" x14ac:dyDescent="0.25">
      <c r="C40" s="24" t="s">
        <v>121</v>
      </c>
      <c r="D40" s="25" t="s">
        <v>104</v>
      </c>
      <c r="E40" s="12">
        <v>130.03</v>
      </c>
      <c r="F40" s="12">
        <f t="shared" si="0"/>
        <v>88.584742414126694</v>
      </c>
      <c r="G40" s="12">
        <v>48.95</v>
      </c>
      <c r="H40" s="12">
        <f t="shared" si="1"/>
        <v>51.238660153524073</v>
      </c>
      <c r="I40" s="12">
        <v>0</v>
      </c>
      <c r="J40" s="12">
        <f t="shared" si="2"/>
        <v>0</v>
      </c>
      <c r="K40" s="12">
        <f t="shared" si="3"/>
        <v>178.98000000000002</v>
      </c>
      <c r="L40" s="17">
        <f t="shared" si="4"/>
        <v>139.82340256765076</v>
      </c>
    </row>
    <row r="41" spans="3:12" x14ac:dyDescent="0.25">
      <c r="C41" s="24" t="s">
        <v>125</v>
      </c>
      <c r="D41" s="25" t="s">
        <v>108</v>
      </c>
      <c r="E41" s="12">
        <v>148.80000000000001</v>
      </c>
      <c r="F41" s="12">
        <f t="shared" si="0"/>
        <v>101.37206545583368</v>
      </c>
      <c r="G41" s="12">
        <v>1.9</v>
      </c>
      <c r="H41" s="12">
        <f t="shared" si="1"/>
        <v>1.9888346127006278</v>
      </c>
      <c r="I41" s="12">
        <v>20</v>
      </c>
      <c r="J41" s="12">
        <f t="shared" si="2"/>
        <v>23.529411764705884</v>
      </c>
      <c r="K41" s="12">
        <f t="shared" si="3"/>
        <v>170.70000000000002</v>
      </c>
      <c r="L41" s="17">
        <f t="shared" si="4"/>
        <v>126.89031183324019</v>
      </c>
    </row>
    <row r="42" spans="3:12" x14ac:dyDescent="0.25">
      <c r="C42" s="24" t="s">
        <v>61</v>
      </c>
      <c r="D42" s="25" t="s">
        <v>48</v>
      </c>
      <c r="E42" s="12">
        <v>68.349999999999994</v>
      </c>
      <c r="F42" s="12">
        <f t="shared" si="0"/>
        <v>46.564386249369832</v>
      </c>
      <c r="G42" s="12">
        <v>75.2</v>
      </c>
      <c r="H42" s="12">
        <f t="shared" si="1"/>
        <v>78.715980460572226</v>
      </c>
      <c r="I42" s="12">
        <v>0</v>
      </c>
      <c r="J42" s="12">
        <f t="shared" si="2"/>
        <v>0</v>
      </c>
      <c r="K42" s="12">
        <f t="shared" si="3"/>
        <v>143.55000000000001</v>
      </c>
      <c r="L42" s="17">
        <f t="shared" si="4"/>
        <v>125.28036670994206</v>
      </c>
    </row>
    <row r="43" spans="3:12" x14ac:dyDescent="0.25">
      <c r="C43" s="24" t="s">
        <v>76</v>
      </c>
      <c r="D43" s="25" t="s">
        <v>66</v>
      </c>
      <c r="E43" s="14">
        <v>153.18</v>
      </c>
      <c r="F43" s="12">
        <f t="shared" si="0"/>
        <v>104.35600125352556</v>
      </c>
      <c r="G43" s="14">
        <v>14.25</v>
      </c>
      <c r="H43" s="12">
        <f t="shared" si="1"/>
        <v>14.916259595254708</v>
      </c>
      <c r="I43" s="14">
        <v>0</v>
      </c>
      <c r="J43" s="12">
        <f t="shared" si="2"/>
        <v>0</v>
      </c>
      <c r="K43" s="12">
        <f t="shared" si="3"/>
        <v>167.43</v>
      </c>
      <c r="L43" s="17">
        <f t="shared" si="4"/>
        <v>119.27226084878026</v>
      </c>
    </row>
    <row r="44" spans="3:12" x14ac:dyDescent="0.25">
      <c r="C44" s="24" t="s">
        <v>124</v>
      </c>
      <c r="D44" s="25" t="s">
        <v>107</v>
      </c>
      <c r="E44" s="12">
        <v>99.43</v>
      </c>
      <c r="F44" s="12">
        <f t="shared" si="0"/>
        <v>67.738067663128646</v>
      </c>
      <c r="G44" s="12">
        <v>22.7</v>
      </c>
      <c r="H44" s="12">
        <f t="shared" si="1"/>
        <v>23.76133984647592</v>
      </c>
      <c r="I44" s="12">
        <v>20</v>
      </c>
      <c r="J44" s="12">
        <f t="shared" si="2"/>
        <v>23.529411764705884</v>
      </c>
      <c r="K44" s="12">
        <f t="shared" si="3"/>
        <v>142.13</v>
      </c>
      <c r="L44" s="17">
        <f t="shared" si="4"/>
        <v>115.02881927431045</v>
      </c>
    </row>
    <row r="45" spans="3:12" x14ac:dyDescent="0.25">
      <c r="C45" s="24" t="s">
        <v>88</v>
      </c>
      <c r="D45" s="25" t="s">
        <v>83</v>
      </c>
      <c r="E45" s="12">
        <v>85.8</v>
      </c>
      <c r="F45" s="12">
        <f t="shared" si="0"/>
        <v>58.452440968484737</v>
      </c>
      <c r="G45" s="12">
        <v>31.3</v>
      </c>
      <c r="H45" s="12">
        <f t="shared" si="1"/>
        <v>32.763433356594554</v>
      </c>
      <c r="I45" s="12">
        <v>20</v>
      </c>
      <c r="J45" s="12">
        <f t="shared" si="2"/>
        <v>23.529411764705884</v>
      </c>
      <c r="K45" s="12">
        <f t="shared" si="3"/>
        <v>137.1</v>
      </c>
      <c r="L45" s="17">
        <f t="shared" si="4"/>
        <v>114.74528608978517</v>
      </c>
    </row>
    <row r="46" spans="3:12" x14ac:dyDescent="0.25">
      <c r="C46" s="24" t="s">
        <v>56</v>
      </c>
      <c r="D46" s="25" t="s">
        <v>43</v>
      </c>
      <c r="E46" s="12">
        <v>94.89</v>
      </c>
      <c r="F46" s="12">
        <f t="shared" ref="F46:F72" si="5">E46*$N$6</f>
        <v>64.645129644516516</v>
      </c>
      <c r="G46" s="12">
        <v>0</v>
      </c>
      <c r="H46" s="12">
        <f t="shared" ref="H46:H72" si="6">G46*$N$8</f>
        <v>0</v>
      </c>
      <c r="I46" s="12">
        <v>40</v>
      </c>
      <c r="J46" s="12">
        <f t="shared" ref="J46:J72" si="7">I46*$N$10</f>
        <v>47.058823529411768</v>
      </c>
      <c r="K46" s="12">
        <f t="shared" ref="K46:K72" si="8">E46+G46+I46</f>
        <v>134.88999999999999</v>
      </c>
      <c r="L46" s="17">
        <f t="shared" ref="L46:L72" si="9">F46+H46+J46</f>
        <v>111.70395317392828</v>
      </c>
    </row>
    <row r="47" spans="3:12" x14ac:dyDescent="0.25">
      <c r="C47" s="24" t="s">
        <v>54</v>
      </c>
      <c r="D47" s="25" t="s">
        <v>41</v>
      </c>
      <c r="E47" s="12">
        <v>101.14</v>
      </c>
      <c r="F47" s="12">
        <f t="shared" si="5"/>
        <v>68.903028899213837</v>
      </c>
      <c r="G47" s="12">
        <v>5.6</v>
      </c>
      <c r="H47" s="12">
        <f t="shared" si="6"/>
        <v>5.8618283321702709</v>
      </c>
      <c r="I47" s="12">
        <v>30</v>
      </c>
      <c r="J47" s="12">
        <f t="shared" si="7"/>
        <v>35.294117647058826</v>
      </c>
      <c r="K47" s="12">
        <f t="shared" si="8"/>
        <v>136.74</v>
      </c>
      <c r="L47" s="17">
        <f t="shared" si="9"/>
        <v>110.05897487844294</v>
      </c>
    </row>
    <row r="48" spans="3:12" x14ac:dyDescent="0.25">
      <c r="C48" s="24" t="s">
        <v>114</v>
      </c>
      <c r="D48" s="25" t="s">
        <v>97</v>
      </c>
      <c r="E48" s="12">
        <v>10</v>
      </c>
      <c r="F48" s="12">
        <f t="shared" si="5"/>
        <v>6.8126388075157038</v>
      </c>
      <c r="G48" s="12">
        <v>28.25</v>
      </c>
      <c r="H48" s="12">
        <f t="shared" si="6"/>
        <v>29.570830425680388</v>
      </c>
      <c r="I48" s="12">
        <v>60</v>
      </c>
      <c r="J48" s="12">
        <f t="shared" si="7"/>
        <v>70.588235294117652</v>
      </c>
      <c r="K48" s="12">
        <f t="shared" si="8"/>
        <v>98.25</v>
      </c>
      <c r="L48" s="17">
        <f t="shared" si="9"/>
        <v>106.97170452731375</v>
      </c>
    </row>
    <row r="49" spans="3:12" x14ac:dyDescent="0.25">
      <c r="C49" s="24" t="s">
        <v>50</v>
      </c>
      <c r="D49" s="25" t="s">
        <v>37</v>
      </c>
      <c r="E49" s="12">
        <v>10</v>
      </c>
      <c r="F49" s="12">
        <f t="shared" si="5"/>
        <v>6.8126388075157038</v>
      </c>
      <c r="G49" s="12">
        <v>60</v>
      </c>
      <c r="H49" s="12">
        <f t="shared" si="6"/>
        <v>62.805303558967196</v>
      </c>
      <c r="I49" s="12">
        <v>30</v>
      </c>
      <c r="J49" s="12">
        <f t="shared" si="7"/>
        <v>35.294117647058826</v>
      </c>
      <c r="K49" s="12">
        <f t="shared" si="8"/>
        <v>100</v>
      </c>
      <c r="L49" s="17">
        <f t="shared" si="9"/>
        <v>104.91206001354173</v>
      </c>
    </row>
    <row r="50" spans="3:12" x14ac:dyDescent="0.25">
      <c r="C50" s="24" t="s">
        <v>13</v>
      </c>
      <c r="D50" s="25" t="s">
        <v>27</v>
      </c>
      <c r="E50" s="12">
        <v>104.13</v>
      </c>
      <c r="F50" s="12">
        <f t="shared" si="5"/>
        <v>70.940007902661023</v>
      </c>
      <c r="G50" s="12">
        <v>1.5</v>
      </c>
      <c r="H50" s="12">
        <f t="shared" si="6"/>
        <v>1.5701325889741797</v>
      </c>
      <c r="I50" s="12">
        <v>20</v>
      </c>
      <c r="J50" s="12">
        <f t="shared" si="7"/>
        <v>23.529411764705884</v>
      </c>
      <c r="K50" s="12">
        <f t="shared" si="8"/>
        <v>125.63</v>
      </c>
      <c r="L50" s="17">
        <f t="shared" si="9"/>
        <v>96.039552256341082</v>
      </c>
    </row>
    <row r="51" spans="3:12" x14ac:dyDescent="0.25">
      <c r="C51" s="24" t="s">
        <v>15</v>
      </c>
      <c r="D51" s="25" t="s">
        <v>29</v>
      </c>
      <c r="E51" s="12">
        <v>32.61</v>
      </c>
      <c r="F51" s="12">
        <f t="shared" si="5"/>
        <v>22.21601515130871</v>
      </c>
      <c r="G51" s="12">
        <v>30</v>
      </c>
      <c r="H51" s="12">
        <f t="shared" si="6"/>
        <v>31.402651779483598</v>
      </c>
      <c r="I51" s="12">
        <v>30</v>
      </c>
      <c r="J51" s="12">
        <f t="shared" si="7"/>
        <v>35.294117647058826</v>
      </c>
      <c r="K51" s="12">
        <f t="shared" si="8"/>
        <v>92.61</v>
      </c>
      <c r="L51" s="17">
        <f t="shared" si="9"/>
        <v>88.912784577851141</v>
      </c>
    </row>
    <row r="52" spans="3:12" x14ac:dyDescent="0.25">
      <c r="C52" s="24" t="s">
        <v>89</v>
      </c>
      <c r="D52" s="25" t="s">
        <v>84</v>
      </c>
      <c r="E52" s="12">
        <v>117.39</v>
      </c>
      <c r="F52" s="12">
        <f t="shared" si="5"/>
        <v>79.973566961426855</v>
      </c>
      <c r="G52" s="12">
        <v>0.65</v>
      </c>
      <c r="H52" s="12">
        <f t="shared" si="6"/>
        <v>0.68039078855547797</v>
      </c>
      <c r="I52" s="12">
        <v>0</v>
      </c>
      <c r="J52" s="12">
        <f t="shared" si="7"/>
        <v>0</v>
      </c>
      <c r="K52" s="12">
        <f t="shared" si="8"/>
        <v>118.04</v>
      </c>
      <c r="L52" s="17">
        <f t="shared" si="9"/>
        <v>80.653957749982339</v>
      </c>
    </row>
    <row r="53" spans="3:12" x14ac:dyDescent="0.25">
      <c r="C53" s="24" t="s">
        <v>55</v>
      </c>
      <c r="D53" s="25" t="s">
        <v>42</v>
      </c>
      <c r="E53" s="12">
        <v>97.51</v>
      </c>
      <c r="F53" s="12">
        <f t="shared" si="5"/>
        <v>66.430041012085638</v>
      </c>
      <c r="G53" s="12">
        <v>7.55</v>
      </c>
      <c r="H53" s="12">
        <f t="shared" si="6"/>
        <v>7.9030006978367053</v>
      </c>
      <c r="I53" s="12">
        <v>0</v>
      </c>
      <c r="J53" s="12">
        <f t="shared" si="7"/>
        <v>0</v>
      </c>
      <c r="K53" s="12">
        <f t="shared" si="8"/>
        <v>105.06</v>
      </c>
      <c r="L53" s="17">
        <f t="shared" si="9"/>
        <v>74.333041709922341</v>
      </c>
    </row>
    <row r="54" spans="3:12" x14ac:dyDescent="0.25">
      <c r="C54" s="24" t="s">
        <v>123</v>
      </c>
      <c r="D54" s="25" t="s">
        <v>106</v>
      </c>
      <c r="E54" s="12">
        <v>100.8</v>
      </c>
      <c r="F54" s="12">
        <f t="shared" si="5"/>
        <v>68.671399179758296</v>
      </c>
      <c r="G54" s="12">
        <v>0</v>
      </c>
      <c r="H54" s="12">
        <f t="shared" si="6"/>
        <v>0</v>
      </c>
      <c r="I54" s="12">
        <v>0</v>
      </c>
      <c r="J54" s="12">
        <f t="shared" si="7"/>
        <v>0</v>
      </c>
      <c r="K54" s="12">
        <f t="shared" si="8"/>
        <v>100.8</v>
      </c>
      <c r="L54" s="17">
        <f t="shared" si="9"/>
        <v>68.671399179758296</v>
      </c>
    </row>
    <row r="55" spans="3:12" x14ac:dyDescent="0.25">
      <c r="C55" s="24" t="s">
        <v>119</v>
      </c>
      <c r="D55" s="25" t="s">
        <v>102</v>
      </c>
      <c r="E55" s="12">
        <v>98.85</v>
      </c>
      <c r="F55" s="12">
        <f t="shared" si="5"/>
        <v>67.342934612292737</v>
      </c>
      <c r="G55" s="12">
        <v>0</v>
      </c>
      <c r="H55" s="12">
        <f t="shared" si="6"/>
        <v>0</v>
      </c>
      <c r="I55" s="12">
        <v>0</v>
      </c>
      <c r="J55" s="12">
        <f t="shared" si="7"/>
        <v>0</v>
      </c>
      <c r="K55" s="12">
        <f t="shared" si="8"/>
        <v>98.85</v>
      </c>
      <c r="L55" s="17">
        <f t="shared" si="9"/>
        <v>67.342934612292737</v>
      </c>
    </row>
    <row r="56" spans="3:12" x14ac:dyDescent="0.25">
      <c r="C56" s="24" t="s">
        <v>112</v>
      </c>
      <c r="D56" s="25" t="s">
        <v>95</v>
      </c>
      <c r="E56" s="12">
        <v>10</v>
      </c>
      <c r="F56" s="12">
        <f t="shared" si="5"/>
        <v>6.8126388075157038</v>
      </c>
      <c r="G56" s="12">
        <v>55</v>
      </c>
      <c r="H56" s="12">
        <f t="shared" si="6"/>
        <v>57.571528262386593</v>
      </c>
      <c r="I56" s="12">
        <v>0</v>
      </c>
      <c r="J56" s="12">
        <f t="shared" si="7"/>
        <v>0</v>
      </c>
      <c r="K56" s="12">
        <f t="shared" si="8"/>
        <v>65</v>
      </c>
      <c r="L56" s="17">
        <f t="shared" si="9"/>
        <v>64.384167069902304</v>
      </c>
    </row>
    <row r="57" spans="3:12" x14ac:dyDescent="0.25">
      <c r="C57" s="24" t="s">
        <v>58</v>
      </c>
      <c r="D57" s="25" t="s">
        <v>45</v>
      </c>
      <c r="E57" s="12">
        <v>81.2</v>
      </c>
      <c r="F57" s="12">
        <f t="shared" si="5"/>
        <v>55.318627117027518</v>
      </c>
      <c r="G57" s="12">
        <v>4.55</v>
      </c>
      <c r="H57" s="12">
        <f t="shared" si="6"/>
        <v>4.762735519888345</v>
      </c>
      <c r="I57" s="12">
        <v>0</v>
      </c>
      <c r="J57" s="12">
        <f t="shared" si="7"/>
        <v>0</v>
      </c>
      <c r="K57" s="12">
        <f t="shared" si="8"/>
        <v>85.75</v>
      </c>
      <c r="L57" s="17">
        <f t="shared" si="9"/>
        <v>60.081362636915863</v>
      </c>
    </row>
    <row r="58" spans="3:12" x14ac:dyDescent="0.25">
      <c r="C58" s="24" t="s">
        <v>90</v>
      </c>
      <c r="D58" s="25" t="s">
        <v>85</v>
      </c>
      <c r="E58" s="12">
        <v>27.72</v>
      </c>
      <c r="F58" s="12">
        <f t="shared" si="5"/>
        <v>18.884634774433533</v>
      </c>
      <c r="G58" s="12">
        <v>39.299999999999997</v>
      </c>
      <c r="H58" s="12">
        <f t="shared" si="6"/>
        <v>41.137473831123508</v>
      </c>
      <c r="I58" s="12">
        <v>0</v>
      </c>
      <c r="J58" s="12">
        <f t="shared" si="7"/>
        <v>0</v>
      </c>
      <c r="K58" s="12">
        <f t="shared" si="8"/>
        <v>67.02</v>
      </c>
      <c r="L58" s="17">
        <f t="shared" si="9"/>
        <v>60.022108605557037</v>
      </c>
    </row>
    <row r="59" spans="3:12" x14ac:dyDescent="0.25">
      <c r="C59" s="24" t="s">
        <v>19</v>
      </c>
      <c r="D59" s="25" t="s">
        <v>33</v>
      </c>
      <c r="E59" s="12">
        <v>45.43</v>
      </c>
      <c r="F59" s="12">
        <f t="shared" si="5"/>
        <v>30.949818102543844</v>
      </c>
      <c r="G59" s="12">
        <v>2.5499999999999998</v>
      </c>
      <c r="H59" s="12">
        <f t="shared" si="6"/>
        <v>2.6692254012561056</v>
      </c>
      <c r="I59" s="12">
        <v>20</v>
      </c>
      <c r="J59" s="12">
        <f t="shared" si="7"/>
        <v>23.529411764705884</v>
      </c>
      <c r="K59" s="12">
        <f t="shared" si="8"/>
        <v>67.97999999999999</v>
      </c>
      <c r="L59" s="17">
        <f t="shared" si="9"/>
        <v>57.148455268505835</v>
      </c>
    </row>
    <row r="60" spans="3:12" x14ac:dyDescent="0.25">
      <c r="C60" s="24" t="s">
        <v>20</v>
      </c>
      <c r="D60" s="25" t="s">
        <v>34</v>
      </c>
      <c r="E60" s="14">
        <v>10</v>
      </c>
      <c r="F60" s="12">
        <f t="shared" si="5"/>
        <v>6.8126388075157038</v>
      </c>
      <c r="G60" s="14">
        <v>34.799999999999997</v>
      </c>
      <c r="H60" s="12">
        <f t="shared" si="6"/>
        <v>36.427076064200968</v>
      </c>
      <c r="I60" s="14">
        <v>0</v>
      </c>
      <c r="J60" s="12">
        <f t="shared" si="7"/>
        <v>0</v>
      </c>
      <c r="K60" s="12">
        <f t="shared" si="8"/>
        <v>44.8</v>
      </c>
      <c r="L60" s="17">
        <f t="shared" si="9"/>
        <v>43.239714871716671</v>
      </c>
    </row>
    <row r="61" spans="3:12" x14ac:dyDescent="0.25">
      <c r="C61" s="24" t="s">
        <v>11</v>
      </c>
      <c r="D61" s="25" t="s">
        <v>25</v>
      </c>
      <c r="E61" s="12">
        <v>0</v>
      </c>
      <c r="F61" s="12">
        <f t="shared" si="5"/>
        <v>0</v>
      </c>
      <c r="G61" s="12">
        <v>39.5</v>
      </c>
      <c r="H61" s="12">
        <f t="shared" si="6"/>
        <v>41.346824842986734</v>
      </c>
      <c r="I61" s="12">
        <v>0</v>
      </c>
      <c r="J61" s="12">
        <f t="shared" si="7"/>
        <v>0</v>
      </c>
      <c r="K61" s="12">
        <f t="shared" si="8"/>
        <v>39.5</v>
      </c>
      <c r="L61" s="17">
        <f t="shared" si="9"/>
        <v>41.346824842986734</v>
      </c>
    </row>
    <row r="62" spans="3:12" x14ac:dyDescent="0.25">
      <c r="C62" s="24" t="s">
        <v>52</v>
      </c>
      <c r="D62" s="25" t="s">
        <v>39</v>
      </c>
      <c r="E62" s="12">
        <v>0</v>
      </c>
      <c r="F62" s="12">
        <f t="shared" si="5"/>
        <v>0</v>
      </c>
      <c r="G62" s="12">
        <v>7.25</v>
      </c>
      <c r="H62" s="12">
        <f t="shared" si="6"/>
        <v>7.5889741800418689</v>
      </c>
      <c r="I62" s="12">
        <v>20</v>
      </c>
      <c r="J62" s="12">
        <f t="shared" si="7"/>
        <v>23.529411764705884</v>
      </c>
      <c r="K62" s="12">
        <f t="shared" si="8"/>
        <v>27.25</v>
      </c>
      <c r="L62" s="17">
        <f t="shared" si="9"/>
        <v>31.118385944747754</v>
      </c>
    </row>
    <row r="63" spans="3:12" x14ac:dyDescent="0.25">
      <c r="C63" s="24" t="s">
        <v>74</v>
      </c>
      <c r="D63" s="25" t="s">
        <v>64</v>
      </c>
      <c r="E63" s="12">
        <v>21.72</v>
      </c>
      <c r="F63" s="12">
        <f t="shared" si="5"/>
        <v>14.797051489924108</v>
      </c>
      <c r="G63" s="12">
        <v>13.5</v>
      </c>
      <c r="H63" s="12">
        <f t="shared" si="6"/>
        <v>14.131193300767618</v>
      </c>
      <c r="I63" s="12">
        <v>0</v>
      </c>
      <c r="J63" s="12">
        <f t="shared" si="7"/>
        <v>0</v>
      </c>
      <c r="K63" s="12">
        <f t="shared" si="8"/>
        <v>35.22</v>
      </c>
      <c r="L63" s="17">
        <f t="shared" si="9"/>
        <v>28.928244790691728</v>
      </c>
    </row>
    <row r="64" spans="3:12" x14ac:dyDescent="0.25">
      <c r="C64" s="24" t="s">
        <v>115</v>
      </c>
      <c r="D64" s="25" t="s">
        <v>98</v>
      </c>
      <c r="E64" s="12">
        <v>27.1</v>
      </c>
      <c r="F64" s="12">
        <f t="shared" si="5"/>
        <v>18.462251168367558</v>
      </c>
      <c r="G64" s="12">
        <v>0</v>
      </c>
      <c r="H64" s="12">
        <f t="shared" si="6"/>
        <v>0</v>
      </c>
      <c r="I64" s="12">
        <v>0</v>
      </c>
      <c r="J64" s="12">
        <f t="shared" si="7"/>
        <v>0</v>
      </c>
      <c r="K64" s="12">
        <f t="shared" si="8"/>
        <v>27.1</v>
      </c>
      <c r="L64" s="17">
        <f t="shared" si="9"/>
        <v>18.462251168367558</v>
      </c>
    </row>
    <row r="65" spans="3:18" x14ac:dyDescent="0.25">
      <c r="C65" s="24" t="s">
        <v>21</v>
      </c>
      <c r="D65" s="25" t="s">
        <v>35</v>
      </c>
      <c r="E65" s="12">
        <v>26.67</v>
      </c>
      <c r="F65" s="12">
        <f t="shared" si="5"/>
        <v>18.169307699644385</v>
      </c>
      <c r="G65" s="12">
        <v>0</v>
      </c>
      <c r="H65" s="12">
        <f t="shared" si="6"/>
        <v>0</v>
      </c>
      <c r="I65" s="12">
        <v>0</v>
      </c>
      <c r="J65" s="12">
        <f t="shared" si="7"/>
        <v>0</v>
      </c>
      <c r="K65" s="12">
        <f t="shared" si="8"/>
        <v>26.67</v>
      </c>
      <c r="L65" s="17">
        <f t="shared" si="9"/>
        <v>18.169307699644385</v>
      </c>
    </row>
    <row r="66" spans="3:18" x14ac:dyDescent="0.25">
      <c r="C66" s="24" t="s">
        <v>77</v>
      </c>
      <c r="D66" s="25" t="s">
        <v>67</v>
      </c>
      <c r="E66" s="12">
        <v>10</v>
      </c>
      <c r="F66" s="12">
        <f t="shared" si="5"/>
        <v>6.8126388075157038</v>
      </c>
      <c r="G66" s="12">
        <v>5.5</v>
      </c>
      <c r="H66" s="12">
        <f t="shared" si="6"/>
        <v>5.7571528262386593</v>
      </c>
      <c r="I66" s="12">
        <v>0</v>
      </c>
      <c r="J66" s="12">
        <f t="shared" si="7"/>
        <v>0</v>
      </c>
      <c r="K66" s="12">
        <f t="shared" si="8"/>
        <v>15.5</v>
      </c>
      <c r="L66" s="17">
        <f t="shared" si="9"/>
        <v>12.569791633754363</v>
      </c>
    </row>
    <row r="67" spans="3:18" x14ac:dyDescent="0.25">
      <c r="C67" s="24" t="s">
        <v>14</v>
      </c>
      <c r="D67" s="25" t="s">
        <v>28</v>
      </c>
      <c r="E67" s="12">
        <v>10</v>
      </c>
      <c r="F67" s="12">
        <f t="shared" si="5"/>
        <v>6.8126388075157038</v>
      </c>
      <c r="G67" s="12">
        <v>2.7</v>
      </c>
      <c r="H67" s="12">
        <f t="shared" si="6"/>
        <v>2.8262386601535239</v>
      </c>
      <c r="I67" s="12">
        <v>0</v>
      </c>
      <c r="J67" s="12">
        <f t="shared" si="7"/>
        <v>0</v>
      </c>
      <c r="K67" s="12">
        <f t="shared" si="8"/>
        <v>12.7</v>
      </c>
      <c r="L67" s="17">
        <f t="shared" si="9"/>
        <v>9.6388774676692286</v>
      </c>
    </row>
    <row r="68" spans="3:18" x14ac:dyDescent="0.25">
      <c r="C68" s="24" t="s">
        <v>10</v>
      </c>
      <c r="D68" s="25" t="s">
        <v>24</v>
      </c>
      <c r="E68" s="12">
        <v>10</v>
      </c>
      <c r="F68" s="12">
        <f t="shared" si="5"/>
        <v>6.8126388075157038</v>
      </c>
      <c r="G68" s="12">
        <v>0</v>
      </c>
      <c r="H68" s="12">
        <f t="shared" si="6"/>
        <v>0</v>
      </c>
      <c r="I68" s="12">
        <v>0</v>
      </c>
      <c r="J68" s="12">
        <f t="shared" si="7"/>
        <v>0</v>
      </c>
      <c r="K68" s="12">
        <f t="shared" si="8"/>
        <v>10</v>
      </c>
      <c r="L68" s="17">
        <f t="shared" si="9"/>
        <v>6.8126388075157038</v>
      </c>
    </row>
    <row r="69" spans="3:18" x14ac:dyDescent="0.25">
      <c r="C69" s="24" t="s">
        <v>78</v>
      </c>
      <c r="D69" s="25" t="s">
        <v>68</v>
      </c>
      <c r="E69" s="12">
        <v>10</v>
      </c>
      <c r="F69" s="12">
        <f t="shared" si="5"/>
        <v>6.8126388075157038</v>
      </c>
      <c r="G69" s="12">
        <v>0</v>
      </c>
      <c r="H69" s="12">
        <f t="shared" si="6"/>
        <v>0</v>
      </c>
      <c r="I69" s="12">
        <v>0</v>
      </c>
      <c r="J69" s="12">
        <f t="shared" si="7"/>
        <v>0</v>
      </c>
      <c r="K69" s="12">
        <f t="shared" si="8"/>
        <v>10</v>
      </c>
      <c r="L69" s="17">
        <f t="shared" si="9"/>
        <v>6.8126388075157038</v>
      </c>
    </row>
    <row r="70" spans="3:18" x14ac:dyDescent="0.25">
      <c r="C70" s="24" t="s">
        <v>110</v>
      </c>
      <c r="D70" s="25" t="s">
        <v>93</v>
      </c>
      <c r="E70" s="14">
        <v>10</v>
      </c>
      <c r="F70" s="12">
        <f t="shared" si="5"/>
        <v>6.8126388075157038</v>
      </c>
      <c r="G70" s="14">
        <v>0</v>
      </c>
      <c r="H70" s="12">
        <f t="shared" si="6"/>
        <v>0</v>
      </c>
      <c r="I70" s="14">
        <v>0</v>
      </c>
      <c r="J70" s="12">
        <f t="shared" si="7"/>
        <v>0</v>
      </c>
      <c r="K70" s="12">
        <f t="shared" si="8"/>
        <v>10</v>
      </c>
      <c r="L70" s="17">
        <f t="shared" si="9"/>
        <v>6.8126388075157038</v>
      </c>
    </row>
    <row r="71" spans="3:18" x14ac:dyDescent="0.25">
      <c r="C71" s="24" t="s">
        <v>116</v>
      </c>
      <c r="D71" s="25" t="s">
        <v>99</v>
      </c>
      <c r="E71" s="12">
        <v>10</v>
      </c>
      <c r="F71" s="12">
        <f t="shared" si="5"/>
        <v>6.8126388075157038</v>
      </c>
      <c r="G71" s="12">
        <v>0</v>
      </c>
      <c r="H71" s="12">
        <f t="shared" si="6"/>
        <v>0</v>
      </c>
      <c r="I71" s="12">
        <v>0</v>
      </c>
      <c r="J71" s="12">
        <f t="shared" si="7"/>
        <v>0</v>
      </c>
      <c r="K71" s="12">
        <f t="shared" si="8"/>
        <v>10</v>
      </c>
      <c r="L71" s="17">
        <f t="shared" si="9"/>
        <v>6.8126388075157038</v>
      </c>
    </row>
    <row r="72" spans="3:18" ht="15.75" thickBot="1" x14ac:dyDescent="0.3">
      <c r="C72" s="26" t="s">
        <v>53</v>
      </c>
      <c r="D72" s="27" t="s">
        <v>40</v>
      </c>
      <c r="E72" s="15">
        <v>0</v>
      </c>
      <c r="F72" s="15">
        <f t="shared" si="5"/>
        <v>0</v>
      </c>
      <c r="G72" s="15">
        <v>1.5</v>
      </c>
      <c r="H72" s="15">
        <f t="shared" si="6"/>
        <v>1.5701325889741797</v>
      </c>
      <c r="I72" s="15">
        <v>0</v>
      </c>
      <c r="J72" s="15">
        <f t="shared" si="7"/>
        <v>0</v>
      </c>
      <c r="K72" s="15">
        <f t="shared" si="8"/>
        <v>1.5</v>
      </c>
      <c r="L72" s="18">
        <f t="shared" si="9"/>
        <v>1.5701325889741797</v>
      </c>
    </row>
    <row r="73" spans="3:18" x14ac:dyDescent="0.25">
      <c r="C73" s="5"/>
      <c r="D73" s="3"/>
      <c r="E73" s="3"/>
      <c r="F73" s="3"/>
      <c r="G73" s="3"/>
      <c r="H73" s="3"/>
      <c r="I73" s="3"/>
      <c r="J73" s="3"/>
      <c r="K73" s="3"/>
      <c r="L73" s="4"/>
    </row>
    <row r="74" spans="3:18" x14ac:dyDescent="0.25">
      <c r="C74" s="29"/>
      <c r="D74" s="30"/>
      <c r="E74" s="38">
        <f>MAX(E14:E73)</f>
        <v>733.93</v>
      </c>
      <c r="F74" s="38"/>
      <c r="G74" s="38">
        <f>MAX(G14:G73)</f>
        <v>286.60000000000002</v>
      </c>
      <c r="H74" s="38"/>
      <c r="I74" s="38">
        <f>MAX(I14:I73)</f>
        <v>170</v>
      </c>
      <c r="J74" s="30"/>
      <c r="K74" s="30"/>
      <c r="L74" s="31"/>
    </row>
    <row r="75" spans="3:18" x14ac:dyDescent="0.25">
      <c r="C75" s="30"/>
      <c r="D75" s="30"/>
      <c r="E75" s="38"/>
      <c r="F75" s="38"/>
      <c r="G75" s="38"/>
      <c r="H75" s="38"/>
      <c r="I75" s="38"/>
      <c r="J75" s="30"/>
      <c r="K75" s="30"/>
      <c r="L75" s="31"/>
    </row>
    <row r="76" spans="3:18" x14ac:dyDescent="0.25">
      <c r="C76" s="30"/>
      <c r="D76" s="30"/>
      <c r="E76" s="30"/>
      <c r="F76" s="30"/>
      <c r="G76" s="30"/>
      <c r="H76" s="30"/>
      <c r="I76" s="30"/>
      <c r="J76" s="30"/>
      <c r="K76" s="30"/>
      <c r="L76" s="31"/>
    </row>
    <row r="77" spans="3:18" x14ac:dyDescent="0.25">
      <c r="C77" s="30"/>
      <c r="D77" s="30"/>
      <c r="E77" s="30"/>
      <c r="F77" s="30"/>
      <c r="G77" s="30"/>
      <c r="H77" s="30"/>
      <c r="I77" s="30"/>
      <c r="J77" s="30"/>
      <c r="K77" s="30"/>
      <c r="L77" s="31"/>
    </row>
    <row r="78" spans="3:18" ht="15.75" thickBot="1" x14ac:dyDescent="0.3"/>
    <row r="79" spans="3:18" x14ac:dyDescent="0.25">
      <c r="C79" s="56" t="s">
        <v>151</v>
      </c>
      <c r="D79" s="57"/>
      <c r="E79" s="57"/>
      <c r="F79" s="57"/>
      <c r="G79" s="57"/>
      <c r="H79" s="57"/>
      <c r="I79" s="57"/>
      <c r="J79" s="57"/>
      <c r="K79" s="57"/>
      <c r="L79" s="58"/>
      <c r="N79" s="28"/>
      <c r="O79" s="28"/>
      <c r="P79" s="28"/>
      <c r="Q79" s="28"/>
      <c r="R79" s="28"/>
    </row>
    <row r="80" spans="3:18" x14ac:dyDescent="0.25">
      <c r="C80" s="59"/>
      <c r="D80" s="60"/>
      <c r="E80" s="60"/>
      <c r="F80" s="60"/>
      <c r="G80" s="60"/>
      <c r="H80" s="60"/>
      <c r="I80" s="60"/>
      <c r="J80" s="60"/>
      <c r="K80" s="60"/>
      <c r="L80" s="61"/>
      <c r="N80" s="28"/>
      <c r="O80" s="28"/>
      <c r="P80" s="28"/>
      <c r="Q80" s="28"/>
      <c r="R80" s="28"/>
    </row>
    <row r="81" spans="3:18" ht="30" customHeight="1" x14ac:dyDescent="0.25">
      <c r="C81" s="62" t="s">
        <v>146</v>
      </c>
      <c r="D81" s="63"/>
      <c r="E81" s="63"/>
      <c r="F81" s="63"/>
      <c r="G81" s="63"/>
      <c r="H81" s="63"/>
      <c r="I81" s="63"/>
      <c r="J81" s="63"/>
      <c r="K81" s="63"/>
      <c r="L81" s="64"/>
      <c r="N81" s="28"/>
      <c r="O81" s="28"/>
      <c r="P81" s="28"/>
      <c r="Q81" s="28"/>
      <c r="R81" s="28"/>
    </row>
    <row r="82" spans="3:18" x14ac:dyDescent="0.25">
      <c r="C82" s="21" t="s">
        <v>0</v>
      </c>
      <c r="D82" s="49" t="s">
        <v>5</v>
      </c>
      <c r="E82" s="49"/>
      <c r="F82" s="49"/>
      <c r="G82" s="49"/>
      <c r="H82" s="49"/>
      <c r="I82" s="49"/>
      <c r="J82" s="49"/>
      <c r="K82" s="49"/>
      <c r="L82" s="50"/>
      <c r="N82" s="28"/>
      <c r="O82" s="28"/>
      <c r="P82" s="28"/>
      <c r="Q82" s="28"/>
      <c r="R82" s="28"/>
    </row>
    <row r="83" spans="3:18" ht="27" customHeight="1" x14ac:dyDescent="0.25">
      <c r="C83" s="21" t="s">
        <v>1</v>
      </c>
      <c r="D83" s="65" t="s">
        <v>127</v>
      </c>
      <c r="E83" s="65"/>
      <c r="F83" s="65"/>
      <c r="G83" s="65"/>
      <c r="H83" s="65"/>
      <c r="I83" s="65"/>
      <c r="J83" s="65"/>
      <c r="K83" s="65"/>
      <c r="L83" s="66"/>
      <c r="N83" s="28"/>
      <c r="O83" s="28"/>
      <c r="P83" s="28"/>
      <c r="Q83" s="28"/>
      <c r="R83" s="28"/>
    </row>
    <row r="84" spans="3:18" ht="30" x14ac:dyDescent="0.25">
      <c r="C84" s="21" t="s">
        <v>2</v>
      </c>
      <c r="D84" s="49" t="s">
        <v>126</v>
      </c>
      <c r="E84" s="49"/>
      <c r="F84" s="49"/>
      <c r="G84" s="49"/>
      <c r="H84" s="49"/>
      <c r="I84" s="49"/>
      <c r="J84" s="49"/>
      <c r="K84" s="49"/>
      <c r="L84" s="50"/>
      <c r="N84" s="28"/>
      <c r="O84" s="28"/>
      <c r="P84" s="28"/>
      <c r="Q84" s="28"/>
      <c r="R84" s="28"/>
    </row>
    <row r="85" spans="3:18" x14ac:dyDescent="0.25">
      <c r="C85" s="21" t="s">
        <v>149</v>
      </c>
      <c r="D85" s="49" t="s">
        <v>148</v>
      </c>
      <c r="E85" s="49"/>
      <c r="F85" s="49"/>
      <c r="G85" s="49"/>
      <c r="H85" s="49"/>
      <c r="I85" s="49"/>
      <c r="J85" s="49"/>
      <c r="K85" s="49"/>
      <c r="L85" s="50"/>
      <c r="N85" s="28"/>
      <c r="O85" s="28"/>
      <c r="P85" s="28"/>
      <c r="Q85" s="28"/>
      <c r="R85" s="28"/>
    </row>
    <row r="86" spans="3:18" x14ac:dyDescent="0.25">
      <c r="C86" s="53"/>
      <c r="D86" s="54"/>
      <c r="E86" s="54"/>
      <c r="F86" s="54"/>
      <c r="G86" s="54"/>
      <c r="H86" s="54"/>
      <c r="I86" s="54"/>
      <c r="J86" s="54"/>
      <c r="K86" s="54"/>
      <c r="L86" s="55"/>
      <c r="N86" s="28"/>
      <c r="O86" s="28"/>
      <c r="P86" s="28"/>
      <c r="Q86" s="28"/>
      <c r="R86" s="28"/>
    </row>
    <row r="87" spans="3:18" ht="29.25" customHeight="1" x14ac:dyDescent="0.25">
      <c r="C87" s="46" t="s">
        <v>4</v>
      </c>
      <c r="D87" s="47" t="s">
        <v>150</v>
      </c>
      <c r="E87" s="47" t="s">
        <v>138</v>
      </c>
      <c r="F87" s="47"/>
      <c r="G87" s="47" t="s">
        <v>141</v>
      </c>
      <c r="H87" s="47"/>
      <c r="I87" s="47" t="s">
        <v>142</v>
      </c>
      <c r="J87" s="47"/>
      <c r="K87" s="47" t="s">
        <v>143</v>
      </c>
      <c r="L87" s="48"/>
      <c r="N87" s="28"/>
      <c r="O87" s="28"/>
      <c r="P87" s="28"/>
      <c r="Q87" s="28"/>
      <c r="R87" s="28"/>
    </row>
    <row r="88" spans="3:18" ht="30" x14ac:dyDescent="0.25">
      <c r="C88" s="46"/>
      <c r="D88" s="47"/>
      <c r="E88" s="22" t="s">
        <v>139</v>
      </c>
      <c r="F88" s="22" t="s">
        <v>140</v>
      </c>
      <c r="G88" s="22" t="s">
        <v>139</v>
      </c>
      <c r="H88" s="22" t="s">
        <v>140</v>
      </c>
      <c r="I88" s="22" t="s">
        <v>139</v>
      </c>
      <c r="J88" s="22" t="s">
        <v>140</v>
      </c>
      <c r="K88" s="22" t="s">
        <v>139</v>
      </c>
      <c r="L88" s="23" t="s">
        <v>140</v>
      </c>
      <c r="N88" s="28"/>
      <c r="O88" s="28"/>
      <c r="P88" s="28"/>
      <c r="Q88" s="28"/>
      <c r="R88" s="28"/>
    </row>
    <row r="89" spans="3:18" x14ac:dyDescent="0.25">
      <c r="C89" s="24" t="s">
        <v>18</v>
      </c>
      <c r="D89" s="25" t="s">
        <v>32</v>
      </c>
      <c r="E89" s="13">
        <v>707.43</v>
      </c>
      <c r="F89" s="12">
        <f t="shared" ref="F89:F120" si="10">E89*$N$89</f>
        <v>481.9465071600834</v>
      </c>
      <c r="G89" s="13">
        <v>34.049999999999997</v>
      </c>
      <c r="H89" s="12">
        <f t="shared" ref="H89:H120" si="11">G89*$N$91</f>
        <v>103.12973245835437</v>
      </c>
      <c r="I89" s="13">
        <v>60</v>
      </c>
      <c r="J89" s="12">
        <f t="shared" ref="J89:J120" si="12">I89*$N$93</f>
        <v>70.588235294117652</v>
      </c>
      <c r="K89" s="12">
        <f t="shared" ref="K89:K120" si="13">E89+G89+I89</f>
        <v>801.4799999999999</v>
      </c>
      <c r="L89" s="17">
        <f t="shared" ref="L89:L120" si="14">F89+H89+J89</f>
        <v>655.66447491255542</v>
      </c>
      <c r="N89" s="36">
        <f>500/E142</f>
        <v>0.68126388075157041</v>
      </c>
      <c r="O89" s="28"/>
      <c r="P89" s="28"/>
      <c r="Q89" s="28"/>
      <c r="R89" s="28"/>
    </row>
    <row r="90" spans="3:18" x14ac:dyDescent="0.25">
      <c r="C90" s="24" t="s">
        <v>87</v>
      </c>
      <c r="D90" s="25" t="s">
        <v>82</v>
      </c>
      <c r="E90" s="20">
        <v>733.93</v>
      </c>
      <c r="F90" s="16">
        <f t="shared" si="10"/>
        <v>500.00000000000006</v>
      </c>
      <c r="G90" s="12">
        <v>2.5</v>
      </c>
      <c r="H90" s="12">
        <f t="shared" si="11"/>
        <v>7.5719333669863707</v>
      </c>
      <c r="I90" s="12">
        <v>0</v>
      </c>
      <c r="J90" s="12">
        <f t="shared" si="12"/>
        <v>0</v>
      </c>
      <c r="K90" s="12">
        <f t="shared" si="13"/>
        <v>736.43</v>
      </c>
      <c r="L90" s="17">
        <f t="shared" si="14"/>
        <v>507.5719333669864</v>
      </c>
      <c r="N90" s="37"/>
      <c r="O90" s="28"/>
      <c r="P90" s="28"/>
      <c r="Q90" s="28"/>
      <c r="R90" s="28"/>
    </row>
    <row r="91" spans="3:18" x14ac:dyDescent="0.25">
      <c r="C91" s="24" t="s">
        <v>118</v>
      </c>
      <c r="D91" s="25" t="s">
        <v>101</v>
      </c>
      <c r="E91" s="12">
        <v>94.42</v>
      </c>
      <c r="F91" s="12">
        <f t="shared" si="10"/>
        <v>64.324935620563281</v>
      </c>
      <c r="G91" s="12">
        <v>62.75</v>
      </c>
      <c r="H91" s="12">
        <f t="shared" si="11"/>
        <v>190.05552751135792</v>
      </c>
      <c r="I91" s="20">
        <v>170</v>
      </c>
      <c r="J91" s="16">
        <f t="shared" si="12"/>
        <v>200</v>
      </c>
      <c r="K91" s="12">
        <f t="shared" si="13"/>
        <v>327.17</v>
      </c>
      <c r="L91" s="17">
        <f t="shared" si="14"/>
        <v>454.3804631319212</v>
      </c>
      <c r="N91" s="36">
        <f>300/G142</f>
        <v>3.0287733467945483</v>
      </c>
      <c r="O91" s="28"/>
      <c r="P91" s="28"/>
      <c r="Q91" s="28"/>
      <c r="R91" s="28"/>
    </row>
    <row r="92" spans="3:18" x14ac:dyDescent="0.25">
      <c r="C92" s="24" t="s">
        <v>12</v>
      </c>
      <c r="D92" s="25" t="s">
        <v>26</v>
      </c>
      <c r="E92" s="12">
        <v>297.77999999999997</v>
      </c>
      <c r="F92" s="12">
        <f t="shared" si="10"/>
        <v>202.86675841020261</v>
      </c>
      <c r="G92" s="12">
        <v>43.95</v>
      </c>
      <c r="H92" s="12">
        <f t="shared" si="11"/>
        <v>133.11458859162042</v>
      </c>
      <c r="I92" s="12">
        <v>40</v>
      </c>
      <c r="J92" s="12">
        <f t="shared" si="12"/>
        <v>47.058823529411768</v>
      </c>
      <c r="K92" s="12">
        <f t="shared" si="13"/>
        <v>381.72999999999996</v>
      </c>
      <c r="L92" s="17">
        <f t="shared" si="14"/>
        <v>383.04017053123476</v>
      </c>
      <c r="N92" s="37"/>
      <c r="O92" s="28"/>
      <c r="P92" s="28"/>
      <c r="Q92" s="28"/>
      <c r="R92" s="28"/>
    </row>
    <row r="93" spans="3:18" ht="14.45" customHeight="1" x14ac:dyDescent="0.25">
      <c r="C93" s="24" t="s">
        <v>75</v>
      </c>
      <c r="D93" s="25" t="s">
        <v>65</v>
      </c>
      <c r="E93" s="13">
        <v>128.13</v>
      </c>
      <c r="F93" s="12">
        <f t="shared" si="10"/>
        <v>87.290341040698706</v>
      </c>
      <c r="G93" s="19">
        <v>81.849999999999994</v>
      </c>
      <c r="H93" s="20">
        <f t="shared" si="11"/>
        <v>247.90509843513377</v>
      </c>
      <c r="I93" s="13">
        <v>30</v>
      </c>
      <c r="J93" s="12">
        <f t="shared" si="12"/>
        <v>35.294117647058826</v>
      </c>
      <c r="K93" s="12">
        <f t="shared" si="13"/>
        <v>239.98</v>
      </c>
      <c r="L93" s="17">
        <f t="shared" si="14"/>
        <v>370.48955712289131</v>
      </c>
      <c r="N93" s="36">
        <f>200/I142</f>
        <v>1.1764705882352942</v>
      </c>
      <c r="O93" s="28"/>
      <c r="P93" s="28"/>
      <c r="Q93" s="28"/>
      <c r="R93" s="28"/>
    </row>
    <row r="94" spans="3:18" x14ac:dyDescent="0.25">
      <c r="C94" s="24" t="s">
        <v>17</v>
      </c>
      <c r="D94" s="25" t="s">
        <v>31</v>
      </c>
      <c r="E94" s="13">
        <v>66.33</v>
      </c>
      <c r="F94" s="12">
        <f t="shared" si="10"/>
        <v>45.188233210251667</v>
      </c>
      <c r="G94" s="13">
        <v>99.05</v>
      </c>
      <c r="H94" s="16">
        <f t="shared" si="11"/>
        <v>300</v>
      </c>
      <c r="I94" s="13">
        <v>0</v>
      </c>
      <c r="J94" s="12">
        <f t="shared" si="12"/>
        <v>0</v>
      </c>
      <c r="K94" s="12">
        <f t="shared" si="13"/>
        <v>165.38</v>
      </c>
      <c r="L94" s="17">
        <f t="shared" si="14"/>
        <v>345.18823321025167</v>
      </c>
      <c r="N94" s="28"/>
      <c r="O94" s="28"/>
      <c r="P94" s="28"/>
      <c r="Q94" s="28"/>
      <c r="R94" s="28"/>
    </row>
    <row r="95" spans="3:18" ht="14.45" customHeight="1" x14ac:dyDescent="0.25">
      <c r="C95" s="24" t="s">
        <v>8</v>
      </c>
      <c r="D95" s="25" t="s">
        <v>22</v>
      </c>
      <c r="E95" s="12">
        <v>215.98</v>
      </c>
      <c r="F95" s="12">
        <f t="shared" si="10"/>
        <v>147.13937296472417</v>
      </c>
      <c r="G95" s="12">
        <v>39.1</v>
      </c>
      <c r="H95" s="12">
        <f t="shared" si="11"/>
        <v>118.42503785966684</v>
      </c>
      <c r="I95" s="12">
        <v>60</v>
      </c>
      <c r="J95" s="12">
        <f t="shared" si="12"/>
        <v>70.588235294117652</v>
      </c>
      <c r="K95" s="12">
        <f t="shared" si="13"/>
        <v>315.08</v>
      </c>
      <c r="L95" s="17">
        <f t="shared" si="14"/>
        <v>336.15264611850864</v>
      </c>
      <c r="N95" s="28"/>
      <c r="O95" s="28"/>
      <c r="P95" s="28"/>
      <c r="Q95" s="28"/>
      <c r="R95" s="28"/>
    </row>
    <row r="96" spans="3:18" x14ac:dyDescent="0.25">
      <c r="C96" s="24" t="s">
        <v>117</v>
      </c>
      <c r="D96" s="25" t="s">
        <v>100</v>
      </c>
      <c r="E96" s="12">
        <v>282.02999999999997</v>
      </c>
      <c r="F96" s="12">
        <f t="shared" si="10"/>
        <v>192.13685228836539</v>
      </c>
      <c r="G96" s="12">
        <v>12.85</v>
      </c>
      <c r="H96" s="12">
        <f t="shared" si="11"/>
        <v>38.919737506309943</v>
      </c>
      <c r="I96" s="12">
        <v>60</v>
      </c>
      <c r="J96" s="12">
        <f t="shared" si="12"/>
        <v>70.588235294117652</v>
      </c>
      <c r="K96" s="12">
        <f t="shared" si="13"/>
        <v>354.88</v>
      </c>
      <c r="L96" s="17">
        <f t="shared" si="14"/>
        <v>301.64482508879303</v>
      </c>
      <c r="N96" s="28"/>
      <c r="O96" s="28"/>
      <c r="P96" s="28"/>
      <c r="Q96" s="28"/>
      <c r="R96" s="28"/>
    </row>
    <row r="97" spans="3:18" x14ac:dyDescent="0.25">
      <c r="C97" s="24" t="s">
        <v>9</v>
      </c>
      <c r="D97" s="25" t="s">
        <v>23</v>
      </c>
      <c r="E97" s="12">
        <v>332.33</v>
      </c>
      <c r="F97" s="12">
        <f t="shared" si="10"/>
        <v>226.40442549016939</v>
      </c>
      <c r="G97" s="12">
        <v>24.75</v>
      </c>
      <c r="H97" s="12">
        <f t="shared" si="11"/>
        <v>74.962140333165067</v>
      </c>
      <c r="I97" s="12">
        <v>0</v>
      </c>
      <c r="J97" s="12">
        <f t="shared" si="12"/>
        <v>0</v>
      </c>
      <c r="K97" s="12">
        <f t="shared" si="13"/>
        <v>357.08</v>
      </c>
      <c r="L97" s="17">
        <f t="shared" si="14"/>
        <v>301.36656582333444</v>
      </c>
      <c r="N97" s="28"/>
      <c r="O97" s="28"/>
      <c r="P97" s="28"/>
      <c r="Q97" s="28"/>
      <c r="R97" s="28"/>
    </row>
    <row r="98" spans="3:18" x14ac:dyDescent="0.25">
      <c r="C98" s="24" t="s">
        <v>129</v>
      </c>
      <c r="D98" s="25" t="s">
        <v>128</v>
      </c>
      <c r="E98" s="12">
        <v>309.25</v>
      </c>
      <c r="F98" s="12">
        <f t="shared" si="10"/>
        <v>210.68085512242314</v>
      </c>
      <c r="G98" s="12">
        <v>7.85</v>
      </c>
      <c r="H98" s="12">
        <f t="shared" si="11"/>
        <v>23.775870772337203</v>
      </c>
      <c r="I98" s="12">
        <v>50</v>
      </c>
      <c r="J98" s="12">
        <f t="shared" si="12"/>
        <v>58.82352941176471</v>
      </c>
      <c r="K98" s="12">
        <f t="shared" si="13"/>
        <v>367.1</v>
      </c>
      <c r="L98" s="17">
        <f t="shared" si="14"/>
        <v>293.28025530652508</v>
      </c>
      <c r="N98" s="28"/>
      <c r="O98" s="28"/>
      <c r="P98" s="28"/>
      <c r="Q98" s="28"/>
      <c r="R98" s="28"/>
    </row>
    <row r="99" spans="3:18" x14ac:dyDescent="0.25">
      <c r="C99" s="24" t="s">
        <v>72</v>
      </c>
      <c r="D99" s="25" t="s">
        <v>62</v>
      </c>
      <c r="E99" s="13">
        <v>204.74</v>
      </c>
      <c r="F99" s="12">
        <f t="shared" si="10"/>
        <v>139.48196694507652</v>
      </c>
      <c r="G99" s="13">
        <v>1.5</v>
      </c>
      <c r="H99" s="12">
        <f t="shared" si="11"/>
        <v>4.5431600201918227</v>
      </c>
      <c r="I99" s="13">
        <v>120</v>
      </c>
      <c r="J99" s="12">
        <f t="shared" si="12"/>
        <v>141.1764705882353</v>
      </c>
      <c r="K99" s="12">
        <f t="shared" si="13"/>
        <v>326.24</v>
      </c>
      <c r="L99" s="17">
        <f t="shared" si="14"/>
        <v>285.20159755350369</v>
      </c>
      <c r="N99" s="28"/>
      <c r="O99" s="28"/>
      <c r="P99" s="28"/>
      <c r="Q99" s="28"/>
      <c r="R99" s="28"/>
    </row>
    <row r="100" spans="3:18" x14ac:dyDescent="0.25">
      <c r="C100" s="24" t="s">
        <v>61</v>
      </c>
      <c r="D100" s="25" t="s">
        <v>48</v>
      </c>
      <c r="E100" s="13">
        <v>68.349999999999994</v>
      </c>
      <c r="F100" s="12">
        <f t="shared" si="10"/>
        <v>46.564386249369832</v>
      </c>
      <c r="G100" s="13">
        <v>75.2</v>
      </c>
      <c r="H100" s="12">
        <f t="shared" si="11"/>
        <v>227.76375567895005</v>
      </c>
      <c r="I100" s="13">
        <v>0</v>
      </c>
      <c r="J100" s="12">
        <f t="shared" si="12"/>
        <v>0</v>
      </c>
      <c r="K100" s="12">
        <f t="shared" si="13"/>
        <v>143.55000000000001</v>
      </c>
      <c r="L100" s="17">
        <f t="shared" si="14"/>
        <v>274.32814192831989</v>
      </c>
      <c r="N100" s="28"/>
      <c r="O100" s="28"/>
      <c r="P100" s="28"/>
      <c r="Q100" s="28"/>
      <c r="R100" s="28"/>
    </row>
    <row r="101" spans="3:18" x14ac:dyDescent="0.25">
      <c r="C101" s="24" t="s">
        <v>111</v>
      </c>
      <c r="D101" s="25" t="s">
        <v>94</v>
      </c>
      <c r="E101" s="14">
        <v>332.22</v>
      </c>
      <c r="F101" s="12">
        <f t="shared" si="10"/>
        <v>226.32948646328674</v>
      </c>
      <c r="G101" s="14">
        <v>12.1</v>
      </c>
      <c r="H101" s="12">
        <f t="shared" si="11"/>
        <v>36.648157496214033</v>
      </c>
      <c r="I101" s="14">
        <v>0</v>
      </c>
      <c r="J101" s="12">
        <f t="shared" si="12"/>
        <v>0</v>
      </c>
      <c r="K101" s="12">
        <f t="shared" si="13"/>
        <v>344.32000000000005</v>
      </c>
      <c r="L101" s="17">
        <f t="shared" si="14"/>
        <v>262.97764395950077</v>
      </c>
      <c r="N101" s="28"/>
      <c r="O101" s="28"/>
      <c r="P101" s="28"/>
      <c r="Q101" s="28"/>
      <c r="R101" s="28"/>
    </row>
    <row r="102" spans="3:18" x14ac:dyDescent="0.25">
      <c r="C102" s="24" t="s">
        <v>73</v>
      </c>
      <c r="D102" s="25" t="s">
        <v>63</v>
      </c>
      <c r="E102" s="13">
        <v>218.18</v>
      </c>
      <c r="F102" s="12">
        <f t="shared" si="10"/>
        <v>148.63815350237763</v>
      </c>
      <c r="G102" s="13">
        <v>35.200000000000003</v>
      </c>
      <c r="H102" s="12">
        <f t="shared" si="11"/>
        <v>106.61282180716812</v>
      </c>
      <c r="I102" s="13">
        <v>0</v>
      </c>
      <c r="J102" s="12">
        <f t="shared" si="12"/>
        <v>0</v>
      </c>
      <c r="K102" s="12">
        <f t="shared" si="13"/>
        <v>253.38</v>
      </c>
      <c r="L102" s="17">
        <f t="shared" si="14"/>
        <v>255.25097530954577</v>
      </c>
      <c r="N102" s="28"/>
      <c r="O102" s="28"/>
      <c r="P102" s="28"/>
      <c r="Q102" s="28"/>
      <c r="R102" s="28"/>
    </row>
    <row r="103" spans="3:18" x14ac:dyDescent="0.25">
      <c r="C103" s="24" t="s">
        <v>79</v>
      </c>
      <c r="D103" s="25" t="s">
        <v>69</v>
      </c>
      <c r="E103" s="12">
        <v>153.78</v>
      </c>
      <c r="F103" s="12">
        <f t="shared" si="10"/>
        <v>104.76475958197649</v>
      </c>
      <c r="G103" s="12">
        <v>46.65</v>
      </c>
      <c r="H103" s="12">
        <f t="shared" si="11"/>
        <v>141.29227662796566</v>
      </c>
      <c r="I103" s="12">
        <v>0</v>
      </c>
      <c r="J103" s="12">
        <f t="shared" si="12"/>
        <v>0</v>
      </c>
      <c r="K103" s="12">
        <f t="shared" si="13"/>
        <v>200.43</v>
      </c>
      <c r="L103" s="17">
        <f t="shared" si="14"/>
        <v>246.05703620994217</v>
      </c>
      <c r="N103" s="28"/>
      <c r="O103" s="28"/>
      <c r="P103" s="28"/>
      <c r="Q103" s="28"/>
      <c r="R103" s="28"/>
    </row>
    <row r="104" spans="3:18" x14ac:dyDescent="0.25">
      <c r="C104" s="24" t="s">
        <v>91</v>
      </c>
      <c r="D104" s="25" t="s">
        <v>86</v>
      </c>
      <c r="E104" s="12">
        <v>156.61000000000001</v>
      </c>
      <c r="F104" s="12">
        <f t="shared" si="10"/>
        <v>106.69273636450345</v>
      </c>
      <c r="G104" s="12">
        <v>31.9</v>
      </c>
      <c r="H104" s="12">
        <f t="shared" si="11"/>
        <v>96.617869762746082</v>
      </c>
      <c r="I104" s="12">
        <v>30</v>
      </c>
      <c r="J104" s="12">
        <f t="shared" si="12"/>
        <v>35.294117647058826</v>
      </c>
      <c r="K104" s="12">
        <f t="shared" si="13"/>
        <v>218.51000000000002</v>
      </c>
      <c r="L104" s="17">
        <f t="shared" si="14"/>
        <v>238.60472377430835</v>
      </c>
      <c r="N104" s="28"/>
      <c r="O104" s="28"/>
      <c r="P104" s="28"/>
      <c r="Q104" s="28"/>
      <c r="R104" s="28"/>
    </row>
    <row r="105" spans="3:18" x14ac:dyDescent="0.25">
      <c r="C105" s="24" t="s">
        <v>121</v>
      </c>
      <c r="D105" s="25" t="s">
        <v>104</v>
      </c>
      <c r="E105" s="12">
        <v>130.03</v>
      </c>
      <c r="F105" s="12">
        <f t="shared" si="10"/>
        <v>88.584742414126694</v>
      </c>
      <c r="G105" s="12">
        <v>48.95</v>
      </c>
      <c r="H105" s="12">
        <f t="shared" si="11"/>
        <v>148.25845532559316</v>
      </c>
      <c r="I105" s="12">
        <v>0</v>
      </c>
      <c r="J105" s="12">
        <f t="shared" si="12"/>
        <v>0</v>
      </c>
      <c r="K105" s="12">
        <f t="shared" si="13"/>
        <v>178.98000000000002</v>
      </c>
      <c r="L105" s="17">
        <f t="shared" si="14"/>
        <v>236.84319773971987</v>
      </c>
      <c r="N105" s="28"/>
      <c r="O105" s="28"/>
      <c r="P105" s="28"/>
    </row>
    <row r="106" spans="3:18" x14ac:dyDescent="0.25">
      <c r="C106" s="24" t="s">
        <v>80</v>
      </c>
      <c r="D106" s="25" t="s">
        <v>70</v>
      </c>
      <c r="E106" s="12">
        <v>148.32</v>
      </c>
      <c r="F106" s="12">
        <f t="shared" si="10"/>
        <v>101.04505879307291</v>
      </c>
      <c r="G106" s="12">
        <v>38.450000000000003</v>
      </c>
      <c r="H106" s="12">
        <f t="shared" si="11"/>
        <v>116.45633518425039</v>
      </c>
      <c r="I106" s="12">
        <v>0</v>
      </c>
      <c r="J106" s="12">
        <f t="shared" si="12"/>
        <v>0</v>
      </c>
      <c r="K106" s="12">
        <f t="shared" si="13"/>
        <v>186.76999999999998</v>
      </c>
      <c r="L106" s="17">
        <f t="shared" si="14"/>
        <v>217.50139397732329</v>
      </c>
      <c r="N106" s="28"/>
      <c r="O106" s="28"/>
      <c r="P106" s="28"/>
    </row>
    <row r="107" spans="3:18" x14ac:dyDescent="0.25">
      <c r="C107" s="24" t="s">
        <v>122</v>
      </c>
      <c r="D107" s="25" t="s">
        <v>105</v>
      </c>
      <c r="E107" s="12">
        <v>180.08</v>
      </c>
      <c r="F107" s="12">
        <f t="shared" si="10"/>
        <v>122.68199964574281</v>
      </c>
      <c r="G107" s="12">
        <v>25</v>
      </c>
      <c r="H107" s="12">
        <f t="shared" si="11"/>
        <v>75.719333669863715</v>
      </c>
      <c r="I107" s="12">
        <v>0</v>
      </c>
      <c r="J107" s="12">
        <f t="shared" si="12"/>
        <v>0</v>
      </c>
      <c r="K107" s="12">
        <f t="shared" si="13"/>
        <v>205.08</v>
      </c>
      <c r="L107" s="17">
        <f t="shared" si="14"/>
        <v>198.40133331560651</v>
      </c>
      <c r="N107" s="28"/>
      <c r="O107" s="28"/>
      <c r="P107" s="28"/>
    </row>
    <row r="108" spans="3:18" x14ac:dyDescent="0.25">
      <c r="C108" s="24" t="s">
        <v>49</v>
      </c>
      <c r="D108" s="25" t="s">
        <v>36</v>
      </c>
      <c r="E108" s="13">
        <v>166.65</v>
      </c>
      <c r="F108" s="12">
        <f t="shared" si="10"/>
        <v>113.53262572724921</v>
      </c>
      <c r="G108" s="13">
        <v>8.0500000000000007</v>
      </c>
      <c r="H108" s="12">
        <f t="shared" si="11"/>
        <v>24.381625441696116</v>
      </c>
      <c r="I108" s="13">
        <v>40</v>
      </c>
      <c r="J108" s="12">
        <f t="shared" si="12"/>
        <v>47.058823529411768</v>
      </c>
      <c r="K108" s="12">
        <f t="shared" si="13"/>
        <v>214.70000000000002</v>
      </c>
      <c r="L108" s="17">
        <f t="shared" si="14"/>
        <v>184.9730746983571</v>
      </c>
      <c r="N108" s="28"/>
      <c r="O108" s="28"/>
      <c r="P108" s="28"/>
    </row>
    <row r="109" spans="3:18" x14ac:dyDescent="0.25">
      <c r="C109" s="24" t="s">
        <v>81</v>
      </c>
      <c r="D109" s="25" t="s">
        <v>71</v>
      </c>
      <c r="E109" s="12">
        <v>244.9</v>
      </c>
      <c r="F109" s="12">
        <f t="shared" si="10"/>
        <v>166.84152439605958</v>
      </c>
      <c r="G109" s="12">
        <v>5.8</v>
      </c>
      <c r="H109" s="12">
        <f t="shared" si="11"/>
        <v>17.566885411408379</v>
      </c>
      <c r="I109" s="12">
        <v>0</v>
      </c>
      <c r="J109" s="12">
        <f t="shared" si="12"/>
        <v>0</v>
      </c>
      <c r="K109" s="12">
        <f t="shared" si="13"/>
        <v>250.70000000000002</v>
      </c>
      <c r="L109" s="17">
        <f t="shared" si="14"/>
        <v>184.40840980746796</v>
      </c>
      <c r="N109" s="28"/>
      <c r="O109" s="28"/>
      <c r="P109" s="28"/>
    </row>
    <row r="110" spans="3:18" x14ac:dyDescent="0.25">
      <c r="C110" s="24" t="s">
        <v>88</v>
      </c>
      <c r="D110" s="25" t="s">
        <v>83</v>
      </c>
      <c r="E110" s="12">
        <v>85.8</v>
      </c>
      <c r="F110" s="12">
        <f t="shared" si="10"/>
        <v>58.452440968484737</v>
      </c>
      <c r="G110" s="12">
        <v>31.3</v>
      </c>
      <c r="H110" s="12">
        <f t="shared" si="11"/>
        <v>94.800605754669363</v>
      </c>
      <c r="I110" s="12">
        <v>20</v>
      </c>
      <c r="J110" s="12">
        <f t="shared" si="12"/>
        <v>23.529411764705884</v>
      </c>
      <c r="K110" s="12">
        <f t="shared" si="13"/>
        <v>137.1</v>
      </c>
      <c r="L110" s="17">
        <f t="shared" si="14"/>
        <v>176.78245848786</v>
      </c>
      <c r="N110" s="28"/>
      <c r="O110" s="28"/>
      <c r="P110" s="28"/>
    </row>
    <row r="111" spans="3:18" x14ac:dyDescent="0.25">
      <c r="C111" s="24" t="s">
        <v>113</v>
      </c>
      <c r="D111" s="25" t="s">
        <v>96</v>
      </c>
      <c r="E111" s="12">
        <v>259.38</v>
      </c>
      <c r="F111" s="12">
        <f t="shared" si="10"/>
        <v>176.70622538934234</v>
      </c>
      <c r="G111" s="12">
        <v>0</v>
      </c>
      <c r="H111" s="12">
        <f t="shared" si="11"/>
        <v>0</v>
      </c>
      <c r="I111" s="12">
        <v>0</v>
      </c>
      <c r="J111" s="12">
        <f t="shared" si="12"/>
        <v>0</v>
      </c>
      <c r="K111" s="12">
        <f t="shared" si="13"/>
        <v>259.38</v>
      </c>
      <c r="L111" s="17">
        <f t="shared" si="14"/>
        <v>176.70622538934234</v>
      </c>
      <c r="N111" s="28"/>
      <c r="O111" s="28"/>
      <c r="P111" s="28"/>
    </row>
    <row r="112" spans="3:18" x14ac:dyDescent="0.25">
      <c r="C112" s="24" t="s">
        <v>112</v>
      </c>
      <c r="D112" s="25" t="s">
        <v>95</v>
      </c>
      <c r="E112" s="12">
        <v>10</v>
      </c>
      <c r="F112" s="12">
        <f t="shared" si="10"/>
        <v>6.8126388075157038</v>
      </c>
      <c r="G112" s="12">
        <v>55</v>
      </c>
      <c r="H112" s="12">
        <f t="shared" si="11"/>
        <v>166.58253407370015</v>
      </c>
      <c r="I112" s="12">
        <v>0</v>
      </c>
      <c r="J112" s="12">
        <f t="shared" si="12"/>
        <v>0</v>
      </c>
      <c r="K112" s="12">
        <f t="shared" si="13"/>
        <v>65</v>
      </c>
      <c r="L112" s="17">
        <f t="shared" si="14"/>
        <v>173.39517288121584</v>
      </c>
      <c r="N112" s="28"/>
      <c r="O112" s="28"/>
      <c r="P112" s="28"/>
    </row>
    <row r="113" spans="3:16" x14ac:dyDescent="0.25">
      <c r="C113" s="24" t="s">
        <v>109</v>
      </c>
      <c r="D113" s="25" t="s">
        <v>92</v>
      </c>
      <c r="E113" s="12">
        <v>138.6</v>
      </c>
      <c r="F113" s="12">
        <f t="shared" si="10"/>
        <v>94.423173872167652</v>
      </c>
      <c r="G113" s="12">
        <v>9.6999999999999993</v>
      </c>
      <c r="H113" s="12">
        <f t="shared" si="11"/>
        <v>29.379101463907116</v>
      </c>
      <c r="I113" s="12">
        <v>40</v>
      </c>
      <c r="J113" s="12">
        <f t="shared" si="12"/>
        <v>47.058823529411768</v>
      </c>
      <c r="K113" s="12">
        <f t="shared" si="13"/>
        <v>188.29999999999998</v>
      </c>
      <c r="L113" s="17">
        <f t="shared" si="14"/>
        <v>170.86109886548655</v>
      </c>
      <c r="N113" s="28"/>
      <c r="O113" s="28"/>
      <c r="P113" s="28"/>
    </row>
    <row r="114" spans="3:16" x14ac:dyDescent="0.25">
      <c r="C114" s="24" t="s">
        <v>59</v>
      </c>
      <c r="D114" s="25" t="s">
        <v>46</v>
      </c>
      <c r="E114" s="13">
        <v>148.78</v>
      </c>
      <c r="F114" s="12">
        <f t="shared" si="10"/>
        <v>101.35844017821864</v>
      </c>
      <c r="G114" s="13">
        <v>5.65</v>
      </c>
      <c r="H114" s="12">
        <f t="shared" si="11"/>
        <v>17.112569409389199</v>
      </c>
      <c r="I114" s="13">
        <v>40</v>
      </c>
      <c r="J114" s="12">
        <f t="shared" si="12"/>
        <v>47.058823529411768</v>
      </c>
      <c r="K114" s="12">
        <f t="shared" si="13"/>
        <v>194.43</v>
      </c>
      <c r="L114" s="17">
        <f t="shared" si="14"/>
        <v>165.52983311701962</v>
      </c>
      <c r="N114" s="28"/>
      <c r="O114" s="28"/>
      <c r="P114" s="28"/>
    </row>
    <row r="115" spans="3:16" x14ac:dyDescent="0.25">
      <c r="C115" s="24" t="s">
        <v>114</v>
      </c>
      <c r="D115" s="25" t="s">
        <v>97</v>
      </c>
      <c r="E115" s="12">
        <v>10</v>
      </c>
      <c r="F115" s="12">
        <f t="shared" si="10"/>
        <v>6.8126388075157038</v>
      </c>
      <c r="G115" s="12">
        <v>28.25</v>
      </c>
      <c r="H115" s="12">
        <f t="shared" si="11"/>
        <v>85.56284704694599</v>
      </c>
      <c r="I115" s="12">
        <v>60</v>
      </c>
      <c r="J115" s="12">
        <f t="shared" si="12"/>
        <v>70.588235294117652</v>
      </c>
      <c r="K115" s="12">
        <f t="shared" si="13"/>
        <v>98.25</v>
      </c>
      <c r="L115" s="17">
        <f t="shared" si="14"/>
        <v>162.96372114857934</v>
      </c>
      <c r="N115" s="28"/>
      <c r="O115" s="28"/>
      <c r="P115" s="28"/>
    </row>
    <row r="116" spans="3:16" x14ac:dyDescent="0.25">
      <c r="C116" s="24" t="s">
        <v>124</v>
      </c>
      <c r="D116" s="25" t="s">
        <v>107</v>
      </c>
      <c r="E116" s="12">
        <v>99.43</v>
      </c>
      <c r="F116" s="12">
        <f t="shared" si="10"/>
        <v>67.738067663128646</v>
      </c>
      <c r="G116" s="12">
        <v>22.7</v>
      </c>
      <c r="H116" s="12">
        <f t="shared" si="11"/>
        <v>68.753154972236246</v>
      </c>
      <c r="I116" s="12">
        <v>20</v>
      </c>
      <c r="J116" s="12">
        <f t="shared" si="12"/>
        <v>23.529411764705884</v>
      </c>
      <c r="K116" s="12">
        <f t="shared" si="13"/>
        <v>142.13</v>
      </c>
      <c r="L116" s="17">
        <f t="shared" si="14"/>
        <v>160.02063440007078</v>
      </c>
      <c r="N116" s="28"/>
      <c r="O116" s="28"/>
      <c r="P116" s="28"/>
    </row>
    <row r="117" spans="3:16" x14ac:dyDescent="0.25">
      <c r="C117" s="24" t="s">
        <v>120</v>
      </c>
      <c r="D117" s="25" t="s">
        <v>103</v>
      </c>
      <c r="E117" s="12">
        <v>119.55</v>
      </c>
      <c r="F117" s="12">
        <f t="shared" si="10"/>
        <v>81.445096943850245</v>
      </c>
      <c r="G117" s="12">
        <v>2.5</v>
      </c>
      <c r="H117" s="12">
        <f t="shared" si="11"/>
        <v>7.5719333669863707</v>
      </c>
      <c r="I117" s="12">
        <v>60</v>
      </c>
      <c r="J117" s="12">
        <f t="shared" si="12"/>
        <v>70.588235294117652</v>
      </c>
      <c r="K117" s="12">
        <f t="shared" si="13"/>
        <v>182.05</v>
      </c>
      <c r="L117" s="17">
        <f t="shared" si="14"/>
        <v>159.60526560495427</v>
      </c>
      <c r="N117" s="28"/>
      <c r="O117" s="28"/>
      <c r="P117" s="28"/>
    </row>
    <row r="118" spans="3:16" x14ac:dyDescent="0.25">
      <c r="C118" s="24" t="s">
        <v>60</v>
      </c>
      <c r="D118" s="25" t="s">
        <v>47</v>
      </c>
      <c r="E118" s="13">
        <v>149.33000000000001</v>
      </c>
      <c r="F118" s="12">
        <f t="shared" si="10"/>
        <v>101.73313531263202</v>
      </c>
      <c r="G118" s="13">
        <v>3.4</v>
      </c>
      <c r="H118" s="12">
        <f t="shared" si="11"/>
        <v>10.297829379101463</v>
      </c>
      <c r="I118" s="13">
        <v>40</v>
      </c>
      <c r="J118" s="12">
        <f t="shared" si="12"/>
        <v>47.058823529411768</v>
      </c>
      <c r="K118" s="12">
        <f t="shared" si="13"/>
        <v>192.73000000000002</v>
      </c>
      <c r="L118" s="17">
        <f t="shared" si="14"/>
        <v>159.08978822114523</v>
      </c>
      <c r="N118" s="28"/>
      <c r="O118" s="28"/>
      <c r="P118" s="28"/>
    </row>
    <row r="119" spans="3:16" x14ac:dyDescent="0.25">
      <c r="C119" s="24" t="s">
        <v>76</v>
      </c>
      <c r="D119" s="25" t="s">
        <v>66</v>
      </c>
      <c r="E119" s="13">
        <v>153.18</v>
      </c>
      <c r="F119" s="12">
        <f t="shared" si="10"/>
        <v>104.35600125352556</v>
      </c>
      <c r="G119" s="13">
        <v>14.25</v>
      </c>
      <c r="H119" s="12">
        <f t="shared" si="11"/>
        <v>43.160020191822312</v>
      </c>
      <c r="I119" s="13">
        <v>0</v>
      </c>
      <c r="J119" s="12">
        <f t="shared" si="12"/>
        <v>0</v>
      </c>
      <c r="K119" s="12">
        <f t="shared" si="13"/>
        <v>167.43</v>
      </c>
      <c r="L119" s="17">
        <f t="shared" si="14"/>
        <v>147.51602144534786</v>
      </c>
      <c r="N119" s="28"/>
      <c r="O119" s="28"/>
      <c r="P119" s="28"/>
    </row>
    <row r="120" spans="3:16" x14ac:dyDescent="0.25">
      <c r="C120" s="24" t="s">
        <v>57</v>
      </c>
      <c r="D120" s="25" t="s">
        <v>44</v>
      </c>
      <c r="E120" s="13">
        <v>133.30000000000001</v>
      </c>
      <c r="F120" s="12">
        <f t="shared" si="10"/>
        <v>90.812475304184346</v>
      </c>
      <c r="G120" s="13">
        <v>2.8</v>
      </c>
      <c r="H120" s="12">
        <f t="shared" si="11"/>
        <v>8.4805653710247348</v>
      </c>
      <c r="I120" s="13">
        <v>40</v>
      </c>
      <c r="J120" s="12">
        <f t="shared" si="12"/>
        <v>47.058823529411768</v>
      </c>
      <c r="K120" s="12">
        <f t="shared" si="13"/>
        <v>176.10000000000002</v>
      </c>
      <c r="L120" s="17">
        <f t="shared" si="14"/>
        <v>146.35186420462085</v>
      </c>
      <c r="N120" s="28"/>
      <c r="O120" s="28"/>
      <c r="P120" s="28"/>
    </row>
    <row r="121" spans="3:16" x14ac:dyDescent="0.25">
      <c r="C121" s="24" t="s">
        <v>90</v>
      </c>
      <c r="D121" s="25" t="s">
        <v>85</v>
      </c>
      <c r="E121" s="12">
        <v>27.72</v>
      </c>
      <c r="F121" s="12">
        <f t="shared" ref="F121:F140" si="15">E121*$N$89</f>
        <v>18.884634774433533</v>
      </c>
      <c r="G121" s="12">
        <v>39.299999999999997</v>
      </c>
      <c r="H121" s="12">
        <f t="shared" ref="H121:H140" si="16">G121*$N$91</f>
        <v>119.03079252902575</v>
      </c>
      <c r="I121" s="12">
        <v>0</v>
      </c>
      <c r="J121" s="12">
        <f t="shared" ref="J121:J140" si="17">I121*$N$93</f>
        <v>0</v>
      </c>
      <c r="K121" s="12">
        <f t="shared" ref="K121:K140" si="18">E121+G121+I121</f>
        <v>67.02</v>
      </c>
      <c r="L121" s="17">
        <f t="shared" ref="L121:L140" si="19">F121+H121+J121</f>
        <v>137.91542730345927</v>
      </c>
      <c r="N121" s="28"/>
      <c r="O121" s="28"/>
      <c r="P121" s="28"/>
    </row>
    <row r="122" spans="3:16" x14ac:dyDescent="0.25">
      <c r="C122" s="24" t="s">
        <v>125</v>
      </c>
      <c r="D122" s="25" t="s">
        <v>108</v>
      </c>
      <c r="E122" s="12">
        <v>148.80000000000001</v>
      </c>
      <c r="F122" s="12">
        <f t="shared" si="15"/>
        <v>101.37206545583368</v>
      </c>
      <c r="G122" s="12">
        <v>1.9</v>
      </c>
      <c r="H122" s="12">
        <f t="shared" si="16"/>
        <v>5.7546693589096414</v>
      </c>
      <c r="I122" s="12">
        <v>20</v>
      </c>
      <c r="J122" s="12">
        <f t="shared" si="17"/>
        <v>23.529411764705884</v>
      </c>
      <c r="K122" s="12">
        <f t="shared" si="18"/>
        <v>170.70000000000002</v>
      </c>
      <c r="L122" s="17">
        <f t="shared" si="19"/>
        <v>130.6561465794492</v>
      </c>
      <c r="N122" s="28"/>
      <c r="O122" s="28"/>
      <c r="P122" s="28"/>
    </row>
    <row r="123" spans="3:16" x14ac:dyDescent="0.25">
      <c r="C123" s="24" t="s">
        <v>54</v>
      </c>
      <c r="D123" s="25" t="s">
        <v>41</v>
      </c>
      <c r="E123" s="13">
        <v>101.14</v>
      </c>
      <c r="F123" s="12">
        <f t="shared" si="15"/>
        <v>68.903028899213837</v>
      </c>
      <c r="G123" s="13">
        <v>5.6</v>
      </c>
      <c r="H123" s="12">
        <f t="shared" si="16"/>
        <v>16.96113074204947</v>
      </c>
      <c r="I123" s="13">
        <v>30</v>
      </c>
      <c r="J123" s="12">
        <f t="shared" si="17"/>
        <v>35.294117647058826</v>
      </c>
      <c r="K123" s="12">
        <f t="shared" si="18"/>
        <v>136.74</v>
      </c>
      <c r="L123" s="17">
        <f t="shared" si="19"/>
        <v>121.15827728832214</v>
      </c>
      <c r="N123" s="28"/>
      <c r="O123" s="28"/>
      <c r="P123" s="28"/>
    </row>
    <row r="124" spans="3:16" x14ac:dyDescent="0.25">
      <c r="C124" s="24" t="s">
        <v>11</v>
      </c>
      <c r="D124" s="25" t="s">
        <v>25</v>
      </c>
      <c r="E124" s="12">
        <v>0</v>
      </c>
      <c r="F124" s="12">
        <f t="shared" si="15"/>
        <v>0</v>
      </c>
      <c r="G124" s="12">
        <v>39.5</v>
      </c>
      <c r="H124" s="12">
        <f t="shared" si="16"/>
        <v>119.63654719838466</v>
      </c>
      <c r="I124" s="12">
        <v>0</v>
      </c>
      <c r="J124" s="12">
        <f t="shared" si="17"/>
        <v>0</v>
      </c>
      <c r="K124" s="12">
        <f t="shared" si="18"/>
        <v>39.5</v>
      </c>
      <c r="L124" s="17">
        <f t="shared" si="19"/>
        <v>119.63654719838466</v>
      </c>
      <c r="N124" s="28"/>
      <c r="O124" s="28"/>
      <c r="P124" s="28"/>
    </row>
    <row r="125" spans="3:16" x14ac:dyDescent="0.25">
      <c r="C125" s="24" t="s">
        <v>56</v>
      </c>
      <c r="D125" s="25" t="s">
        <v>43</v>
      </c>
      <c r="E125" s="13">
        <v>94.89</v>
      </c>
      <c r="F125" s="12">
        <f t="shared" si="15"/>
        <v>64.645129644516516</v>
      </c>
      <c r="G125" s="13">
        <v>0</v>
      </c>
      <c r="H125" s="12">
        <f t="shared" si="16"/>
        <v>0</v>
      </c>
      <c r="I125" s="13">
        <v>40</v>
      </c>
      <c r="J125" s="12">
        <f t="shared" si="17"/>
        <v>47.058823529411768</v>
      </c>
      <c r="K125" s="12">
        <f t="shared" si="18"/>
        <v>134.88999999999999</v>
      </c>
      <c r="L125" s="17">
        <f t="shared" si="19"/>
        <v>111.70395317392828</v>
      </c>
      <c r="N125" s="28"/>
      <c r="O125" s="28"/>
      <c r="P125" s="28"/>
    </row>
    <row r="126" spans="3:16" x14ac:dyDescent="0.25">
      <c r="C126" s="24" t="s">
        <v>13</v>
      </c>
      <c r="D126" s="25" t="s">
        <v>27</v>
      </c>
      <c r="E126" s="12">
        <v>104.13</v>
      </c>
      <c r="F126" s="12">
        <f t="shared" si="15"/>
        <v>70.940007902661023</v>
      </c>
      <c r="G126" s="12">
        <v>1.5</v>
      </c>
      <c r="H126" s="12">
        <f t="shared" si="16"/>
        <v>4.5431600201918227</v>
      </c>
      <c r="I126" s="12">
        <v>20</v>
      </c>
      <c r="J126" s="12">
        <f t="shared" si="17"/>
        <v>23.529411764705884</v>
      </c>
      <c r="K126" s="12">
        <f t="shared" si="18"/>
        <v>125.63</v>
      </c>
      <c r="L126" s="17">
        <f t="shared" si="19"/>
        <v>99.012579687558727</v>
      </c>
      <c r="N126" s="28"/>
      <c r="O126" s="28"/>
      <c r="P126" s="28"/>
    </row>
    <row r="127" spans="3:16" x14ac:dyDescent="0.25">
      <c r="C127" s="24" t="s">
        <v>55</v>
      </c>
      <c r="D127" s="25" t="s">
        <v>42</v>
      </c>
      <c r="E127" s="13">
        <v>97.51</v>
      </c>
      <c r="F127" s="12">
        <f t="shared" si="15"/>
        <v>66.430041012085638</v>
      </c>
      <c r="G127" s="13">
        <v>7.55</v>
      </c>
      <c r="H127" s="12">
        <f t="shared" si="16"/>
        <v>22.86723876829884</v>
      </c>
      <c r="I127" s="13">
        <v>0</v>
      </c>
      <c r="J127" s="12">
        <f t="shared" si="17"/>
        <v>0</v>
      </c>
      <c r="K127" s="12">
        <f t="shared" si="18"/>
        <v>105.06</v>
      </c>
      <c r="L127" s="17">
        <f t="shared" si="19"/>
        <v>89.297279780384486</v>
      </c>
      <c r="N127" s="28"/>
      <c r="O127" s="28"/>
      <c r="P127" s="28"/>
    </row>
    <row r="128" spans="3:16" x14ac:dyDescent="0.25">
      <c r="C128" s="24" t="s">
        <v>89</v>
      </c>
      <c r="D128" s="25" t="s">
        <v>84</v>
      </c>
      <c r="E128" s="12">
        <v>117.39</v>
      </c>
      <c r="F128" s="12">
        <f t="shared" si="15"/>
        <v>79.973566961426855</v>
      </c>
      <c r="G128" s="12">
        <v>0.65</v>
      </c>
      <c r="H128" s="12">
        <f t="shared" si="16"/>
        <v>1.9687026754164565</v>
      </c>
      <c r="I128" s="12">
        <v>0</v>
      </c>
      <c r="J128" s="12">
        <f t="shared" si="17"/>
        <v>0</v>
      </c>
      <c r="K128" s="12">
        <f t="shared" si="18"/>
        <v>118.04</v>
      </c>
      <c r="L128" s="17">
        <f t="shared" si="19"/>
        <v>81.942269636843307</v>
      </c>
      <c r="N128" s="28"/>
      <c r="O128" s="28"/>
      <c r="P128" s="28"/>
    </row>
    <row r="129" spans="2:16" x14ac:dyDescent="0.25">
      <c r="C129" s="24" t="s">
        <v>58</v>
      </c>
      <c r="D129" s="25" t="s">
        <v>45</v>
      </c>
      <c r="E129" s="13">
        <v>81.2</v>
      </c>
      <c r="F129" s="12">
        <f t="shared" si="15"/>
        <v>55.318627117027518</v>
      </c>
      <c r="G129" s="13">
        <v>4.55</v>
      </c>
      <c r="H129" s="12">
        <f t="shared" si="16"/>
        <v>13.780918727915195</v>
      </c>
      <c r="I129" s="13">
        <v>0</v>
      </c>
      <c r="J129" s="12">
        <f t="shared" si="17"/>
        <v>0</v>
      </c>
      <c r="K129" s="12">
        <f t="shared" si="18"/>
        <v>85.75</v>
      </c>
      <c r="L129" s="17">
        <f t="shared" si="19"/>
        <v>69.09954584494271</v>
      </c>
      <c r="N129" s="28"/>
      <c r="O129" s="28"/>
      <c r="P129" s="28"/>
    </row>
    <row r="130" spans="2:16" x14ac:dyDescent="0.25">
      <c r="C130" s="24" t="s">
        <v>119</v>
      </c>
      <c r="D130" s="25" t="s">
        <v>102</v>
      </c>
      <c r="E130" s="12">
        <v>98.85</v>
      </c>
      <c r="F130" s="12">
        <f t="shared" si="15"/>
        <v>67.342934612292737</v>
      </c>
      <c r="G130" s="12">
        <v>0</v>
      </c>
      <c r="H130" s="12">
        <f t="shared" si="16"/>
        <v>0</v>
      </c>
      <c r="I130" s="12">
        <v>0</v>
      </c>
      <c r="J130" s="12">
        <f t="shared" si="17"/>
        <v>0</v>
      </c>
      <c r="K130" s="12">
        <f t="shared" si="18"/>
        <v>98.85</v>
      </c>
      <c r="L130" s="17">
        <f t="shared" si="19"/>
        <v>67.342934612292737</v>
      </c>
      <c r="N130" s="28"/>
      <c r="O130" s="28"/>
      <c r="P130" s="28"/>
    </row>
    <row r="131" spans="2:16" x14ac:dyDescent="0.25">
      <c r="C131" s="24" t="s">
        <v>19</v>
      </c>
      <c r="D131" s="25" t="s">
        <v>33</v>
      </c>
      <c r="E131" s="13">
        <v>45.43</v>
      </c>
      <c r="F131" s="12">
        <f t="shared" si="15"/>
        <v>30.949818102543844</v>
      </c>
      <c r="G131" s="13">
        <v>2.5499999999999998</v>
      </c>
      <c r="H131" s="12">
        <f t="shared" si="16"/>
        <v>7.7233720343260979</v>
      </c>
      <c r="I131" s="13">
        <v>20</v>
      </c>
      <c r="J131" s="12">
        <f t="shared" si="17"/>
        <v>23.529411764705884</v>
      </c>
      <c r="K131" s="12">
        <f t="shared" si="18"/>
        <v>67.97999999999999</v>
      </c>
      <c r="L131" s="17">
        <f t="shared" si="19"/>
        <v>62.202601901575825</v>
      </c>
      <c r="N131" s="28"/>
      <c r="O131" s="28"/>
      <c r="P131" s="28"/>
    </row>
    <row r="132" spans="2:16" x14ac:dyDescent="0.25">
      <c r="C132" s="24" t="s">
        <v>52</v>
      </c>
      <c r="D132" s="25" t="s">
        <v>39</v>
      </c>
      <c r="E132" s="13">
        <v>0</v>
      </c>
      <c r="F132" s="12">
        <f t="shared" si="15"/>
        <v>0</v>
      </c>
      <c r="G132" s="13">
        <v>7.25</v>
      </c>
      <c r="H132" s="12">
        <f t="shared" si="16"/>
        <v>21.958606764260477</v>
      </c>
      <c r="I132" s="13">
        <v>20</v>
      </c>
      <c r="J132" s="12">
        <f t="shared" si="17"/>
        <v>23.529411764705884</v>
      </c>
      <c r="K132" s="12">
        <f t="shared" si="18"/>
        <v>27.25</v>
      </c>
      <c r="L132" s="17">
        <f t="shared" si="19"/>
        <v>45.488018528966364</v>
      </c>
      <c r="N132" s="28"/>
      <c r="O132" s="28"/>
      <c r="P132" s="28"/>
    </row>
    <row r="133" spans="2:16" x14ac:dyDescent="0.25">
      <c r="C133" s="24" t="s">
        <v>77</v>
      </c>
      <c r="D133" s="25" t="s">
        <v>67</v>
      </c>
      <c r="E133" s="13">
        <v>10</v>
      </c>
      <c r="F133" s="12">
        <f t="shared" si="15"/>
        <v>6.8126388075157038</v>
      </c>
      <c r="G133" s="13">
        <v>5.5</v>
      </c>
      <c r="H133" s="12">
        <f t="shared" si="16"/>
        <v>16.658253407370015</v>
      </c>
      <c r="I133" s="13">
        <v>0</v>
      </c>
      <c r="J133" s="12">
        <f t="shared" si="17"/>
        <v>0</v>
      </c>
      <c r="K133" s="12">
        <f t="shared" si="18"/>
        <v>15.5</v>
      </c>
      <c r="L133" s="17">
        <f t="shared" si="19"/>
        <v>23.470892214885719</v>
      </c>
      <c r="N133" s="28"/>
      <c r="O133" s="28"/>
      <c r="P133" s="28"/>
    </row>
    <row r="134" spans="2:16" x14ac:dyDescent="0.25">
      <c r="C134" s="24" t="s">
        <v>115</v>
      </c>
      <c r="D134" s="25" t="s">
        <v>98</v>
      </c>
      <c r="E134" s="12">
        <v>27.1</v>
      </c>
      <c r="F134" s="12">
        <f t="shared" si="15"/>
        <v>18.462251168367558</v>
      </c>
      <c r="G134" s="12">
        <v>0</v>
      </c>
      <c r="H134" s="12">
        <f t="shared" si="16"/>
        <v>0</v>
      </c>
      <c r="I134" s="12">
        <v>0</v>
      </c>
      <c r="J134" s="12">
        <f t="shared" si="17"/>
        <v>0</v>
      </c>
      <c r="K134" s="12">
        <f t="shared" si="18"/>
        <v>27.1</v>
      </c>
      <c r="L134" s="17">
        <f t="shared" si="19"/>
        <v>18.462251168367558</v>
      </c>
      <c r="N134" s="28"/>
      <c r="O134" s="28"/>
      <c r="P134" s="28"/>
    </row>
    <row r="135" spans="2:16" x14ac:dyDescent="0.25">
      <c r="C135" s="24" t="s">
        <v>21</v>
      </c>
      <c r="D135" s="25" t="s">
        <v>35</v>
      </c>
      <c r="E135" s="13">
        <v>26.67</v>
      </c>
      <c r="F135" s="12">
        <f t="shared" si="15"/>
        <v>18.169307699644385</v>
      </c>
      <c r="G135" s="13">
        <v>0</v>
      </c>
      <c r="H135" s="12">
        <f t="shared" si="16"/>
        <v>0</v>
      </c>
      <c r="I135" s="13">
        <v>0</v>
      </c>
      <c r="J135" s="12">
        <f t="shared" si="17"/>
        <v>0</v>
      </c>
      <c r="K135" s="12">
        <f t="shared" si="18"/>
        <v>26.67</v>
      </c>
      <c r="L135" s="17">
        <f t="shared" si="19"/>
        <v>18.169307699644385</v>
      </c>
      <c r="N135" s="28"/>
      <c r="O135" s="28"/>
      <c r="P135" s="28"/>
    </row>
    <row r="136" spans="2:16" x14ac:dyDescent="0.25">
      <c r="C136" s="24" t="s">
        <v>14</v>
      </c>
      <c r="D136" s="25" t="s">
        <v>28</v>
      </c>
      <c r="E136" s="12">
        <v>10</v>
      </c>
      <c r="F136" s="12">
        <f t="shared" si="15"/>
        <v>6.8126388075157038</v>
      </c>
      <c r="G136" s="12">
        <v>2.7</v>
      </c>
      <c r="H136" s="12">
        <f t="shared" si="16"/>
        <v>8.1776880363452804</v>
      </c>
      <c r="I136" s="12">
        <v>0</v>
      </c>
      <c r="J136" s="12">
        <f t="shared" si="17"/>
        <v>0</v>
      </c>
      <c r="K136" s="12">
        <f t="shared" si="18"/>
        <v>12.7</v>
      </c>
      <c r="L136" s="17">
        <f t="shared" si="19"/>
        <v>14.990326843860984</v>
      </c>
      <c r="N136" s="28"/>
      <c r="O136" s="28"/>
      <c r="P136" s="28"/>
    </row>
    <row r="137" spans="2:16" x14ac:dyDescent="0.25">
      <c r="C137" s="24" t="s">
        <v>78</v>
      </c>
      <c r="D137" s="25" t="s">
        <v>68</v>
      </c>
      <c r="E137" s="12">
        <v>10</v>
      </c>
      <c r="F137" s="12">
        <f t="shared" si="15"/>
        <v>6.8126388075157038</v>
      </c>
      <c r="G137" s="12">
        <v>0</v>
      </c>
      <c r="H137" s="12">
        <f t="shared" si="16"/>
        <v>0</v>
      </c>
      <c r="I137" s="12">
        <v>0</v>
      </c>
      <c r="J137" s="12">
        <f t="shared" si="17"/>
        <v>0</v>
      </c>
      <c r="K137" s="12">
        <f t="shared" si="18"/>
        <v>10</v>
      </c>
      <c r="L137" s="17">
        <f t="shared" si="19"/>
        <v>6.8126388075157038</v>
      </c>
      <c r="N137" s="28"/>
      <c r="O137" s="28"/>
      <c r="P137" s="28"/>
    </row>
    <row r="138" spans="2:16" x14ac:dyDescent="0.25">
      <c r="C138" s="24" t="s">
        <v>110</v>
      </c>
      <c r="D138" s="25" t="s">
        <v>93</v>
      </c>
      <c r="E138" s="14">
        <v>10</v>
      </c>
      <c r="F138" s="12">
        <f t="shared" si="15"/>
        <v>6.8126388075157038</v>
      </c>
      <c r="G138" s="14">
        <v>0</v>
      </c>
      <c r="H138" s="12">
        <f t="shared" si="16"/>
        <v>0</v>
      </c>
      <c r="I138" s="14">
        <v>0</v>
      </c>
      <c r="J138" s="12">
        <f t="shared" si="17"/>
        <v>0</v>
      </c>
      <c r="K138" s="12">
        <f t="shared" si="18"/>
        <v>10</v>
      </c>
      <c r="L138" s="17">
        <f t="shared" si="19"/>
        <v>6.8126388075157038</v>
      </c>
      <c r="N138" s="28"/>
      <c r="O138" s="28"/>
      <c r="P138" s="28"/>
    </row>
    <row r="139" spans="2:16" x14ac:dyDescent="0.25">
      <c r="C139" s="24" t="s">
        <v>116</v>
      </c>
      <c r="D139" s="25" t="s">
        <v>99</v>
      </c>
      <c r="E139" s="12">
        <v>10</v>
      </c>
      <c r="F139" s="12">
        <f t="shared" si="15"/>
        <v>6.8126388075157038</v>
      </c>
      <c r="G139" s="12">
        <v>0</v>
      </c>
      <c r="H139" s="12">
        <f t="shared" si="16"/>
        <v>0</v>
      </c>
      <c r="I139" s="12">
        <v>0</v>
      </c>
      <c r="J139" s="12">
        <f t="shared" si="17"/>
        <v>0</v>
      </c>
      <c r="K139" s="12">
        <f t="shared" si="18"/>
        <v>10</v>
      </c>
      <c r="L139" s="17">
        <f t="shared" si="19"/>
        <v>6.8126388075157038</v>
      </c>
      <c r="N139" s="28"/>
      <c r="O139" s="28"/>
      <c r="P139" s="28"/>
    </row>
    <row r="140" spans="2:16" ht="15.75" thickBot="1" x14ac:dyDescent="0.3">
      <c r="C140" s="26" t="s">
        <v>53</v>
      </c>
      <c r="D140" s="27" t="s">
        <v>40</v>
      </c>
      <c r="E140" s="34">
        <v>0</v>
      </c>
      <c r="F140" s="15">
        <f t="shared" si="15"/>
        <v>0</v>
      </c>
      <c r="G140" s="34">
        <v>1.5</v>
      </c>
      <c r="H140" s="15">
        <f t="shared" si="16"/>
        <v>4.5431600201918227</v>
      </c>
      <c r="I140" s="34">
        <v>0</v>
      </c>
      <c r="J140" s="15">
        <f t="shared" si="17"/>
        <v>0</v>
      </c>
      <c r="K140" s="15">
        <f t="shared" si="18"/>
        <v>1.5</v>
      </c>
      <c r="L140" s="18">
        <f t="shared" si="19"/>
        <v>4.5431600201918227</v>
      </c>
      <c r="N140" s="28"/>
      <c r="O140" s="28"/>
      <c r="P140" s="28"/>
    </row>
    <row r="141" spans="2:16" x14ac:dyDescent="0.25">
      <c r="C141" s="5"/>
      <c r="D141" s="5"/>
      <c r="E141" s="3"/>
      <c r="F141" s="3"/>
      <c r="G141" s="3"/>
      <c r="H141" s="3"/>
      <c r="I141" s="3"/>
      <c r="J141" s="3"/>
      <c r="K141" s="3"/>
      <c r="L141" s="4"/>
      <c r="N141" s="28"/>
      <c r="O141" s="28"/>
      <c r="P141" s="28"/>
    </row>
    <row r="142" spans="2:16" x14ac:dyDescent="0.25">
      <c r="C142" s="29"/>
      <c r="D142" s="29"/>
      <c r="E142" s="38">
        <f>MAX(E89:E141)</f>
        <v>733.93</v>
      </c>
      <c r="F142" s="38"/>
      <c r="G142" s="38">
        <f>MAX(G89:G141)</f>
        <v>99.05</v>
      </c>
      <c r="H142" s="38"/>
      <c r="I142" s="39">
        <f>MAX(I89:I141)</f>
        <v>170</v>
      </c>
      <c r="J142" s="30"/>
      <c r="K142" s="30"/>
      <c r="L142" s="31"/>
      <c r="N142" s="28"/>
      <c r="O142" s="28"/>
      <c r="P142" s="28"/>
    </row>
    <row r="143" spans="2:16" x14ac:dyDescent="0.25">
      <c r="B143" s="4"/>
      <c r="C143" s="31"/>
      <c r="D143" s="31"/>
      <c r="E143" s="40"/>
      <c r="F143" s="40"/>
      <c r="G143" s="40"/>
      <c r="H143" s="40"/>
      <c r="I143" s="40"/>
      <c r="J143" s="31"/>
      <c r="K143" s="31"/>
      <c r="L143" s="31"/>
      <c r="M143" s="4"/>
      <c r="N143" s="31"/>
      <c r="O143" s="28"/>
      <c r="P143" s="28"/>
    </row>
    <row r="144" spans="2:16" x14ac:dyDescent="0.25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N144" s="28"/>
      <c r="O144" s="28"/>
      <c r="P144" s="28"/>
    </row>
    <row r="145" spans="3:19" x14ac:dyDescent="0.25"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3:19" x14ac:dyDescent="0.25"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3:19" ht="15.75" thickBot="1" x14ac:dyDescent="0.3"/>
    <row r="148" spans="3:19" x14ac:dyDescent="0.25">
      <c r="C148" s="56" t="s">
        <v>151</v>
      </c>
      <c r="D148" s="57"/>
      <c r="E148" s="57"/>
      <c r="F148" s="57"/>
      <c r="G148" s="57"/>
      <c r="H148" s="57"/>
      <c r="I148" s="57"/>
      <c r="J148" s="57"/>
      <c r="K148" s="57"/>
      <c r="L148" s="58"/>
      <c r="N148" s="28"/>
      <c r="O148" s="28"/>
      <c r="P148" s="28"/>
      <c r="Q148" s="28"/>
      <c r="R148" s="28"/>
      <c r="S148" s="28"/>
    </row>
    <row r="149" spans="3:19" x14ac:dyDescent="0.25">
      <c r="C149" s="59"/>
      <c r="D149" s="60"/>
      <c r="E149" s="60"/>
      <c r="F149" s="60"/>
      <c r="G149" s="60"/>
      <c r="H149" s="60"/>
      <c r="I149" s="60"/>
      <c r="J149" s="60"/>
      <c r="K149" s="60"/>
      <c r="L149" s="61"/>
      <c r="N149" s="28"/>
      <c r="O149" s="28"/>
      <c r="P149" s="28"/>
      <c r="Q149" s="28"/>
      <c r="R149" s="28"/>
      <c r="S149" s="28"/>
    </row>
    <row r="150" spans="3:19" ht="25.5" customHeight="1" x14ac:dyDescent="0.25">
      <c r="C150" s="62" t="s">
        <v>132</v>
      </c>
      <c r="D150" s="63"/>
      <c r="E150" s="63"/>
      <c r="F150" s="63"/>
      <c r="G150" s="63"/>
      <c r="H150" s="63"/>
      <c r="I150" s="63"/>
      <c r="J150" s="63"/>
      <c r="K150" s="63"/>
      <c r="L150" s="64"/>
      <c r="N150" s="28"/>
      <c r="O150" s="28"/>
      <c r="P150" s="28"/>
      <c r="Q150" s="28"/>
      <c r="R150" s="28"/>
      <c r="S150" s="28"/>
    </row>
    <row r="151" spans="3:19" x14ac:dyDescent="0.25">
      <c r="C151" s="21" t="s">
        <v>0</v>
      </c>
      <c r="D151" s="49" t="s">
        <v>5</v>
      </c>
      <c r="E151" s="49"/>
      <c r="F151" s="49"/>
      <c r="G151" s="49"/>
      <c r="H151" s="49"/>
      <c r="I151" s="49"/>
      <c r="J151" s="49"/>
      <c r="K151" s="49"/>
      <c r="L151" s="50"/>
      <c r="N151" s="28"/>
      <c r="O151" s="28"/>
      <c r="P151" s="28"/>
      <c r="Q151" s="28"/>
      <c r="R151" s="28"/>
      <c r="S151" s="28"/>
    </row>
    <row r="152" spans="3:19" ht="15" customHeight="1" x14ac:dyDescent="0.25">
      <c r="C152" s="21" t="s">
        <v>1</v>
      </c>
      <c r="D152" s="51" t="s">
        <v>130</v>
      </c>
      <c r="E152" s="51"/>
      <c r="F152" s="51"/>
      <c r="G152" s="51"/>
      <c r="H152" s="51"/>
      <c r="I152" s="51"/>
      <c r="J152" s="51"/>
      <c r="K152" s="51"/>
      <c r="L152" s="52"/>
      <c r="N152" s="28"/>
      <c r="O152" s="28"/>
      <c r="P152" s="28"/>
      <c r="Q152" s="28"/>
      <c r="R152" s="28"/>
      <c r="S152" s="28"/>
    </row>
    <row r="153" spans="3:19" ht="30" x14ac:dyDescent="0.25">
      <c r="C153" s="21" t="s">
        <v>2</v>
      </c>
      <c r="D153" s="49" t="s">
        <v>131</v>
      </c>
      <c r="E153" s="49"/>
      <c r="F153" s="49"/>
      <c r="G153" s="49"/>
      <c r="H153" s="49"/>
      <c r="I153" s="49"/>
      <c r="J153" s="49"/>
      <c r="K153" s="49"/>
      <c r="L153" s="50"/>
      <c r="N153" s="28"/>
      <c r="O153" s="28"/>
      <c r="P153" s="28"/>
      <c r="Q153" s="28"/>
      <c r="R153" s="28"/>
      <c r="S153" s="28"/>
    </row>
    <row r="154" spans="3:19" x14ac:dyDescent="0.25">
      <c r="C154" s="21" t="s">
        <v>149</v>
      </c>
      <c r="D154" s="49" t="s">
        <v>145</v>
      </c>
      <c r="E154" s="49"/>
      <c r="F154" s="49"/>
      <c r="G154" s="49"/>
      <c r="H154" s="49"/>
      <c r="I154" s="49"/>
      <c r="J154" s="49"/>
      <c r="K154" s="49"/>
      <c r="L154" s="50"/>
      <c r="N154" s="28"/>
      <c r="O154" s="28"/>
      <c r="P154" s="28"/>
      <c r="Q154" s="28"/>
      <c r="R154" s="28"/>
      <c r="S154" s="28"/>
    </row>
    <row r="155" spans="3:19" x14ac:dyDescent="0.25">
      <c r="C155" s="53"/>
      <c r="D155" s="54"/>
      <c r="E155" s="54"/>
      <c r="F155" s="54"/>
      <c r="G155" s="54"/>
      <c r="H155" s="54"/>
      <c r="I155" s="54"/>
      <c r="J155" s="54"/>
      <c r="K155" s="54"/>
      <c r="L155" s="55"/>
      <c r="N155" s="28"/>
      <c r="O155" s="28"/>
      <c r="P155" s="28"/>
      <c r="Q155" s="28"/>
      <c r="R155" s="28"/>
      <c r="S155" s="28"/>
    </row>
    <row r="156" spans="3:19" ht="27.75" customHeight="1" x14ac:dyDescent="0.25">
      <c r="C156" s="46" t="s">
        <v>4</v>
      </c>
      <c r="D156" s="47" t="s">
        <v>150</v>
      </c>
      <c r="E156" s="47" t="s">
        <v>138</v>
      </c>
      <c r="F156" s="47"/>
      <c r="G156" s="47" t="s">
        <v>141</v>
      </c>
      <c r="H156" s="47"/>
      <c r="I156" s="47" t="s">
        <v>142</v>
      </c>
      <c r="J156" s="47"/>
      <c r="K156" s="47" t="s">
        <v>143</v>
      </c>
      <c r="L156" s="48"/>
      <c r="N156" s="28"/>
      <c r="O156" s="28"/>
      <c r="P156" s="28"/>
      <c r="Q156" s="28"/>
      <c r="R156" s="28"/>
      <c r="S156" s="28"/>
    </row>
    <row r="157" spans="3:19" ht="30" x14ac:dyDescent="0.25">
      <c r="C157" s="46"/>
      <c r="D157" s="47"/>
      <c r="E157" s="32" t="s">
        <v>139</v>
      </c>
      <c r="F157" s="32" t="s">
        <v>140</v>
      </c>
      <c r="G157" s="32" t="s">
        <v>139</v>
      </c>
      <c r="H157" s="32" t="s">
        <v>140</v>
      </c>
      <c r="I157" s="32" t="s">
        <v>139</v>
      </c>
      <c r="J157" s="32" t="s">
        <v>140</v>
      </c>
      <c r="K157" s="32" t="s">
        <v>139</v>
      </c>
      <c r="L157" s="33" t="s">
        <v>140</v>
      </c>
      <c r="N157" s="28"/>
      <c r="O157" s="28"/>
      <c r="P157" s="28"/>
      <c r="Q157" s="28"/>
      <c r="R157" s="28"/>
      <c r="S157" s="28"/>
    </row>
    <row r="158" spans="3:19" x14ac:dyDescent="0.25">
      <c r="C158" s="24" t="s">
        <v>87</v>
      </c>
      <c r="D158" s="25" t="s">
        <v>82</v>
      </c>
      <c r="E158" s="20">
        <v>733.93</v>
      </c>
      <c r="F158" s="16">
        <f t="shared" ref="F158:F198" si="20">E158*$N$158</f>
        <v>500.00000000000006</v>
      </c>
      <c r="G158" s="12">
        <v>2.5</v>
      </c>
      <c r="H158" s="12">
        <f t="shared" ref="H158:H198" si="21">G158*$N$160</f>
        <v>5.7825751734772552</v>
      </c>
      <c r="I158" s="12">
        <v>0</v>
      </c>
      <c r="J158" s="12">
        <f t="shared" ref="J158:J198" si="22">I158*$N$162</f>
        <v>0</v>
      </c>
      <c r="K158" s="12">
        <f t="shared" ref="K158:K198" si="23">E158+G158+I158</f>
        <v>736.43</v>
      </c>
      <c r="L158" s="17">
        <f t="shared" ref="L158:L198" si="24">F158+H158+J158</f>
        <v>505.78257517347731</v>
      </c>
      <c r="N158" s="36">
        <f>500/E201</f>
        <v>0.68126388075157041</v>
      </c>
      <c r="O158" s="28"/>
      <c r="P158" s="28"/>
      <c r="Q158" s="28"/>
      <c r="R158" s="28"/>
      <c r="S158" s="28"/>
    </row>
    <row r="159" spans="3:19" ht="14.45" customHeight="1" x14ac:dyDescent="0.25">
      <c r="C159" s="24" t="s">
        <v>134</v>
      </c>
      <c r="D159" s="25" t="s">
        <v>136</v>
      </c>
      <c r="E159" s="12">
        <v>167.28</v>
      </c>
      <c r="F159" s="12">
        <f t="shared" si="20"/>
        <v>113.96182197212269</v>
      </c>
      <c r="G159" s="20">
        <v>129.69999999999999</v>
      </c>
      <c r="H159" s="16">
        <f t="shared" si="21"/>
        <v>300</v>
      </c>
      <c r="I159" s="12">
        <v>0</v>
      </c>
      <c r="J159" s="12">
        <f t="shared" si="22"/>
        <v>0</v>
      </c>
      <c r="K159" s="12">
        <f t="shared" si="23"/>
        <v>296.98</v>
      </c>
      <c r="L159" s="17">
        <f t="shared" si="24"/>
        <v>413.96182197212272</v>
      </c>
      <c r="N159" s="37"/>
      <c r="O159" s="28"/>
      <c r="P159" s="28"/>
      <c r="Q159" s="28"/>
      <c r="R159" s="28"/>
      <c r="S159" s="28"/>
    </row>
    <row r="160" spans="3:19" x14ac:dyDescent="0.25">
      <c r="C160" s="24" t="s">
        <v>118</v>
      </c>
      <c r="D160" s="25" t="s">
        <v>101</v>
      </c>
      <c r="E160" s="12">
        <v>94.42</v>
      </c>
      <c r="F160" s="12">
        <f t="shared" si="20"/>
        <v>64.324935620563281</v>
      </c>
      <c r="G160" s="12">
        <v>62.75</v>
      </c>
      <c r="H160" s="12">
        <f t="shared" si="21"/>
        <v>145.14263685427912</v>
      </c>
      <c r="I160" s="20">
        <v>170</v>
      </c>
      <c r="J160" s="16">
        <f t="shared" si="22"/>
        <v>200</v>
      </c>
      <c r="K160" s="12">
        <f t="shared" si="23"/>
        <v>327.17</v>
      </c>
      <c r="L160" s="17">
        <f t="shared" si="24"/>
        <v>409.46757247484243</v>
      </c>
      <c r="N160" s="36">
        <f>300/G201</f>
        <v>2.3130300693909023</v>
      </c>
      <c r="O160" s="28"/>
      <c r="P160" s="28"/>
      <c r="Q160" s="28"/>
      <c r="R160" s="28"/>
      <c r="S160" s="28"/>
    </row>
    <row r="161" spans="3:19" ht="14.45" customHeight="1" x14ac:dyDescent="0.25">
      <c r="C161" s="24" t="s">
        <v>12</v>
      </c>
      <c r="D161" s="25" t="s">
        <v>26</v>
      </c>
      <c r="E161" s="12">
        <v>297.77999999999997</v>
      </c>
      <c r="F161" s="12">
        <f t="shared" si="20"/>
        <v>202.86675841020261</v>
      </c>
      <c r="G161" s="12">
        <v>43.95</v>
      </c>
      <c r="H161" s="12">
        <f t="shared" si="21"/>
        <v>101.65767154973017</v>
      </c>
      <c r="I161" s="12">
        <v>40</v>
      </c>
      <c r="J161" s="12">
        <f t="shared" si="22"/>
        <v>47.058823529411768</v>
      </c>
      <c r="K161" s="12">
        <f t="shared" si="23"/>
        <v>381.72999999999996</v>
      </c>
      <c r="L161" s="17">
        <f t="shared" si="24"/>
        <v>351.58325348934454</v>
      </c>
      <c r="N161" s="37"/>
      <c r="O161" s="28"/>
      <c r="P161" s="28"/>
      <c r="Q161" s="28"/>
      <c r="R161" s="28"/>
      <c r="S161" s="28"/>
    </row>
    <row r="162" spans="3:19" x14ac:dyDescent="0.25">
      <c r="C162" s="24" t="s">
        <v>75</v>
      </c>
      <c r="D162" s="25" t="s">
        <v>65</v>
      </c>
      <c r="E162" s="12">
        <v>128.13</v>
      </c>
      <c r="F162" s="12">
        <f t="shared" si="20"/>
        <v>87.290341040698706</v>
      </c>
      <c r="G162" s="12">
        <v>81.849999999999994</v>
      </c>
      <c r="H162" s="12">
        <f t="shared" si="21"/>
        <v>189.32151117964534</v>
      </c>
      <c r="I162" s="12">
        <v>30</v>
      </c>
      <c r="J162" s="12">
        <f t="shared" si="22"/>
        <v>35.294117647058826</v>
      </c>
      <c r="K162" s="12">
        <f t="shared" si="23"/>
        <v>239.98</v>
      </c>
      <c r="L162" s="17">
        <f t="shared" si="24"/>
        <v>311.90596986740292</v>
      </c>
      <c r="N162" s="36">
        <f>200/I201</f>
        <v>1.1764705882352942</v>
      </c>
      <c r="O162" s="28"/>
      <c r="P162" s="28"/>
      <c r="Q162" s="28"/>
      <c r="R162" s="28"/>
      <c r="S162" s="28"/>
    </row>
    <row r="163" spans="3:19" x14ac:dyDescent="0.25">
      <c r="C163" s="24" t="s">
        <v>117</v>
      </c>
      <c r="D163" s="25" t="s">
        <v>100</v>
      </c>
      <c r="E163" s="12">
        <v>282.02999999999997</v>
      </c>
      <c r="F163" s="12">
        <f t="shared" si="20"/>
        <v>192.13685228836539</v>
      </c>
      <c r="G163" s="12">
        <v>12.85</v>
      </c>
      <c r="H163" s="12">
        <f t="shared" si="21"/>
        <v>29.722436391673092</v>
      </c>
      <c r="I163" s="12">
        <v>60</v>
      </c>
      <c r="J163" s="12">
        <f t="shared" si="22"/>
        <v>70.588235294117652</v>
      </c>
      <c r="K163" s="12">
        <f t="shared" si="23"/>
        <v>354.88</v>
      </c>
      <c r="L163" s="17">
        <f t="shared" si="24"/>
        <v>292.44752397415613</v>
      </c>
      <c r="N163" s="37"/>
      <c r="O163" s="28"/>
      <c r="P163" s="28"/>
      <c r="Q163" s="28"/>
      <c r="R163" s="28"/>
      <c r="S163" s="28"/>
    </row>
    <row r="164" spans="3:19" x14ac:dyDescent="0.25">
      <c r="C164" s="24" t="s">
        <v>129</v>
      </c>
      <c r="D164" s="25" t="s">
        <v>128</v>
      </c>
      <c r="E164" s="12">
        <v>309.25</v>
      </c>
      <c r="F164" s="12">
        <f t="shared" si="20"/>
        <v>210.68085512242314</v>
      </c>
      <c r="G164" s="12">
        <v>7.85</v>
      </c>
      <c r="H164" s="12">
        <f t="shared" si="21"/>
        <v>18.157286044718582</v>
      </c>
      <c r="I164" s="12">
        <v>50</v>
      </c>
      <c r="J164" s="12">
        <f t="shared" si="22"/>
        <v>58.82352941176471</v>
      </c>
      <c r="K164" s="12">
        <f t="shared" si="23"/>
        <v>367.1</v>
      </c>
      <c r="L164" s="17">
        <f t="shared" si="24"/>
        <v>287.66167057890641</v>
      </c>
      <c r="N164" s="28"/>
      <c r="O164" s="28"/>
      <c r="P164" s="28"/>
      <c r="Q164" s="28"/>
      <c r="R164" s="28"/>
      <c r="S164" s="28"/>
    </row>
    <row r="165" spans="3:19" x14ac:dyDescent="0.25">
      <c r="C165" s="24" t="s">
        <v>72</v>
      </c>
      <c r="D165" s="25" t="s">
        <v>62</v>
      </c>
      <c r="E165" s="12">
        <v>204.74</v>
      </c>
      <c r="F165" s="12">
        <f t="shared" si="20"/>
        <v>139.48196694507652</v>
      </c>
      <c r="G165" s="12">
        <v>1.5</v>
      </c>
      <c r="H165" s="12">
        <f t="shared" si="21"/>
        <v>3.4695451040863534</v>
      </c>
      <c r="I165" s="12">
        <v>120</v>
      </c>
      <c r="J165" s="12">
        <f t="shared" si="22"/>
        <v>141.1764705882353</v>
      </c>
      <c r="K165" s="12">
        <f t="shared" si="23"/>
        <v>326.24</v>
      </c>
      <c r="L165" s="17">
        <f t="shared" si="24"/>
        <v>284.12798263739819</v>
      </c>
      <c r="N165" s="28"/>
      <c r="O165" s="28"/>
      <c r="P165" s="28"/>
      <c r="Q165" s="28"/>
      <c r="R165" s="28"/>
      <c r="S165" s="28"/>
    </row>
    <row r="166" spans="3:19" x14ac:dyDescent="0.25">
      <c r="C166" s="24" t="s">
        <v>9</v>
      </c>
      <c r="D166" s="25" t="s">
        <v>23</v>
      </c>
      <c r="E166" s="35">
        <v>332.33</v>
      </c>
      <c r="F166" s="12">
        <f t="shared" si="20"/>
        <v>226.40442549016939</v>
      </c>
      <c r="G166" s="12">
        <v>24.75</v>
      </c>
      <c r="H166" s="12">
        <f t="shared" si="21"/>
        <v>57.24749421742483</v>
      </c>
      <c r="I166" s="12">
        <v>0</v>
      </c>
      <c r="J166" s="12">
        <f t="shared" si="22"/>
        <v>0</v>
      </c>
      <c r="K166" s="12">
        <f t="shared" si="23"/>
        <v>357.08</v>
      </c>
      <c r="L166" s="17">
        <f t="shared" si="24"/>
        <v>283.65191970759423</v>
      </c>
      <c r="N166" s="28"/>
      <c r="O166" s="28"/>
      <c r="P166" s="28"/>
      <c r="Q166" s="28"/>
      <c r="R166" s="28"/>
      <c r="S166" s="28"/>
    </row>
    <row r="167" spans="3:19" x14ac:dyDescent="0.25">
      <c r="C167" s="24" t="s">
        <v>111</v>
      </c>
      <c r="D167" s="25" t="s">
        <v>94</v>
      </c>
      <c r="E167" s="14">
        <v>332.22</v>
      </c>
      <c r="F167" s="12">
        <f t="shared" si="20"/>
        <v>226.32948646328674</v>
      </c>
      <c r="G167" s="14">
        <v>12.1</v>
      </c>
      <c r="H167" s="12">
        <f t="shared" si="21"/>
        <v>27.987663839629917</v>
      </c>
      <c r="I167" s="14">
        <v>0</v>
      </c>
      <c r="J167" s="12">
        <f t="shared" si="22"/>
        <v>0</v>
      </c>
      <c r="K167" s="12">
        <f t="shared" si="23"/>
        <v>344.32000000000005</v>
      </c>
      <c r="L167" s="17">
        <f t="shared" si="24"/>
        <v>254.31715030291667</v>
      </c>
      <c r="N167" s="28"/>
      <c r="O167" s="28"/>
      <c r="P167" s="28"/>
      <c r="Q167" s="28"/>
      <c r="R167" s="28"/>
      <c r="S167" s="28"/>
    </row>
    <row r="168" spans="3:19" x14ac:dyDescent="0.25">
      <c r="C168" s="24" t="s">
        <v>73</v>
      </c>
      <c r="D168" s="25" t="s">
        <v>63</v>
      </c>
      <c r="E168" s="12">
        <v>218.18</v>
      </c>
      <c r="F168" s="12">
        <f t="shared" si="20"/>
        <v>148.63815350237763</v>
      </c>
      <c r="G168" s="12">
        <v>35.200000000000003</v>
      </c>
      <c r="H168" s="12">
        <f t="shared" si="21"/>
        <v>81.41865844255976</v>
      </c>
      <c r="I168" s="12">
        <v>0</v>
      </c>
      <c r="J168" s="12">
        <f t="shared" si="22"/>
        <v>0</v>
      </c>
      <c r="K168" s="12">
        <f t="shared" si="23"/>
        <v>253.38</v>
      </c>
      <c r="L168" s="17">
        <f t="shared" si="24"/>
        <v>230.05681194493741</v>
      </c>
      <c r="N168" s="28"/>
      <c r="O168" s="28"/>
      <c r="P168" s="28"/>
      <c r="Q168" s="28"/>
      <c r="R168" s="28"/>
      <c r="S168" s="28"/>
    </row>
    <row r="169" spans="3:19" x14ac:dyDescent="0.25">
      <c r="C169" s="24" t="s">
        <v>61</v>
      </c>
      <c r="D169" s="25" t="s">
        <v>48</v>
      </c>
      <c r="E169" s="12">
        <v>68.349999999999994</v>
      </c>
      <c r="F169" s="12">
        <f t="shared" si="20"/>
        <v>46.564386249369832</v>
      </c>
      <c r="G169" s="12">
        <v>75.2</v>
      </c>
      <c r="H169" s="12">
        <f t="shared" si="21"/>
        <v>173.93986121819586</v>
      </c>
      <c r="I169" s="12">
        <v>0</v>
      </c>
      <c r="J169" s="12">
        <f t="shared" si="22"/>
        <v>0</v>
      </c>
      <c r="K169" s="12">
        <f t="shared" si="23"/>
        <v>143.55000000000001</v>
      </c>
      <c r="L169" s="17">
        <f t="shared" si="24"/>
        <v>220.50424746756568</v>
      </c>
      <c r="N169" s="28"/>
      <c r="O169" s="28"/>
      <c r="P169" s="28"/>
      <c r="Q169" s="28"/>
      <c r="R169" s="28"/>
      <c r="S169" s="28"/>
    </row>
    <row r="170" spans="3:19" x14ac:dyDescent="0.25">
      <c r="C170" s="24" t="s">
        <v>91</v>
      </c>
      <c r="D170" s="25" t="s">
        <v>86</v>
      </c>
      <c r="E170" s="12">
        <v>156.61000000000001</v>
      </c>
      <c r="F170" s="12">
        <f t="shared" si="20"/>
        <v>106.69273636450345</v>
      </c>
      <c r="G170" s="12">
        <v>31.9</v>
      </c>
      <c r="H170" s="12">
        <f t="shared" si="21"/>
        <v>73.785659213569772</v>
      </c>
      <c r="I170" s="12">
        <v>30</v>
      </c>
      <c r="J170" s="12">
        <f t="shared" si="22"/>
        <v>35.294117647058826</v>
      </c>
      <c r="K170" s="12">
        <f t="shared" si="23"/>
        <v>218.51000000000002</v>
      </c>
      <c r="L170" s="17">
        <f t="shared" si="24"/>
        <v>215.77251322513206</v>
      </c>
      <c r="N170" s="28"/>
      <c r="O170" s="28"/>
      <c r="P170" s="28"/>
      <c r="Q170" s="28"/>
      <c r="R170" s="28"/>
      <c r="S170" s="28"/>
    </row>
    <row r="171" spans="3:19" x14ac:dyDescent="0.25">
      <c r="C171" s="24" t="s">
        <v>79</v>
      </c>
      <c r="D171" s="25" t="s">
        <v>69</v>
      </c>
      <c r="E171" s="12">
        <v>153.78</v>
      </c>
      <c r="F171" s="12">
        <f t="shared" si="20"/>
        <v>104.76475958197649</v>
      </c>
      <c r="G171" s="12">
        <v>46.65</v>
      </c>
      <c r="H171" s="12">
        <f t="shared" si="21"/>
        <v>107.90285273708558</v>
      </c>
      <c r="I171" s="12">
        <v>0</v>
      </c>
      <c r="J171" s="12">
        <f t="shared" si="22"/>
        <v>0</v>
      </c>
      <c r="K171" s="12">
        <f t="shared" si="23"/>
        <v>200.43</v>
      </c>
      <c r="L171" s="17">
        <f t="shared" si="24"/>
        <v>212.66761231906207</v>
      </c>
      <c r="N171" s="28"/>
      <c r="O171" s="28"/>
      <c r="P171" s="28"/>
      <c r="Q171" s="28"/>
      <c r="R171" s="28"/>
      <c r="S171" s="28"/>
    </row>
    <row r="172" spans="3:19" x14ac:dyDescent="0.25">
      <c r="C172" s="24" t="s">
        <v>80</v>
      </c>
      <c r="D172" s="25" t="s">
        <v>70</v>
      </c>
      <c r="E172" s="12">
        <v>148.32</v>
      </c>
      <c r="F172" s="12">
        <f t="shared" si="20"/>
        <v>101.04505879307291</v>
      </c>
      <c r="G172" s="12">
        <v>38.450000000000003</v>
      </c>
      <c r="H172" s="12">
        <f t="shared" si="21"/>
        <v>88.936006168080198</v>
      </c>
      <c r="I172" s="12">
        <v>0</v>
      </c>
      <c r="J172" s="12">
        <f t="shared" si="22"/>
        <v>0</v>
      </c>
      <c r="K172" s="12">
        <f t="shared" si="23"/>
        <v>186.76999999999998</v>
      </c>
      <c r="L172" s="17">
        <f t="shared" si="24"/>
        <v>189.98106496115309</v>
      </c>
      <c r="N172" s="28"/>
      <c r="O172" s="28"/>
      <c r="P172" s="28"/>
      <c r="Q172" s="28"/>
      <c r="R172" s="28"/>
      <c r="S172" s="28"/>
    </row>
    <row r="173" spans="3:19" x14ac:dyDescent="0.25">
      <c r="C173" s="24" t="s">
        <v>49</v>
      </c>
      <c r="D173" s="25" t="s">
        <v>36</v>
      </c>
      <c r="E173" s="12">
        <v>166.65</v>
      </c>
      <c r="F173" s="12">
        <f t="shared" si="20"/>
        <v>113.53262572724921</v>
      </c>
      <c r="G173" s="12">
        <v>8.0500000000000007</v>
      </c>
      <c r="H173" s="12">
        <f t="shared" si="21"/>
        <v>18.619892058596765</v>
      </c>
      <c r="I173" s="12">
        <v>40</v>
      </c>
      <c r="J173" s="12">
        <f t="shared" si="22"/>
        <v>47.058823529411768</v>
      </c>
      <c r="K173" s="12">
        <f t="shared" si="23"/>
        <v>214.70000000000002</v>
      </c>
      <c r="L173" s="17">
        <f t="shared" si="24"/>
        <v>179.21134131525776</v>
      </c>
      <c r="N173" s="28"/>
      <c r="O173" s="28"/>
      <c r="P173" s="28"/>
      <c r="Q173" s="28"/>
      <c r="R173" s="28"/>
      <c r="S173" s="28"/>
    </row>
    <row r="174" spans="3:19" x14ac:dyDescent="0.25">
      <c r="C174" s="24" t="s">
        <v>113</v>
      </c>
      <c r="D174" s="25" t="s">
        <v>96</v>
      </c>
      <c r="E174" s="12">
        <v>259.38</v>
      </c>
      <c r="F174" s="12">
        <f t="shared" si="20"/>
        <v>176.70622538934234</v>
      </c>
      <c r="G174" s="12">
        <v>0</v>
      </c>
      <c r="H174" s="12">
        <f t="shared" si="21"/>
        <v>0</v>
      </c>
      <c r="I174" s="12">
        <v>0</v>
      </c>
      <c r="J174" s="12">
        <f t="shared" si="22"/>
        <v>0</v>
      </c>
      <c r="K174" s="12">
        <f t="shared" si="23"/>
        <v>259.38</v>
      </c>
      <c r="L174" s="17">
        <f t="shared" si="24"/>
        <v>176.70622538934234</v>
      </c>
      <c r="N174" s="28"/>
      <c r="O174" s="28"/>
      <c r="P174" s="28"/>
      <c r="Q174" s="28"/>
      <c r="R174" s="28"/>
      <c r="S174" s="28"/>
    </row>
    <row r="175" spans="3:19" x14ac:dyDescent="0.25">
      <c r="C175" s="24" t="s">
        <v>133</v>
      </c>
      <c r="D175" s="25" t="s">
        <v>135</v>
      </c>
      <c r="E175" s="12">
        <v>244.35</v>
      </c>
      <c r="F175" s="12">
        <f t="shared" si="20"/>
        <v>166.46682926164621</v>
      </c>
      <c r="G175" s="12">
        <v>2.5</v>
      </c>
      <c r="H175" s="12">
        <f t="shared" si="21"/>
        <v>5.7825751734772552</v>
      </c>
      <c r="I175" s="12">
        <v>0</v>
      </c>
      <c r="J175" s="12">
        <f t="shared" si="22"/>
        <v>0</v>
      </c>
      <c r="K175" s="12">
        <f t="shared" si="23"/>
        <v>246.85</v>
      </c>
      <c r="L175" s="17">
        <f t="shared" si="24"/>
        <v>172.24940443512347</v>
      </c>
      <c r="N175" s="28"/>
      <c r="O175" s="28"/>
      <c r="P175" s="28"/>
      <c r="Q175" s="28"/>
      <c r="R175" s="28"/>
      <c r="S175" s="28"/>
    </row>
    <row r="176" spans="3:19" x14ac:dyDescent="0.25">
      <c r="C176" s="24" t="s">
        <v>109</v>
      </c>
      <c r="D176" s="25" t="s">
        <v>92</v>
      </c>
      <c r="E176" s="12">
        <v>138.6</v>
      </c>
      <c r="F176" s="12">
        <f t="shared" si="20"/>
        <v>94.423173872167652</v>
      </c>
      <c r="G176" s="12">
        <v>9.6999999999999993</v>
      </c>
      <c r="H176" s="12">
        <f t="shared" si="21"/>
        <v>22.436391673091752</v>
      </c>
      <c r="I176" s="12">
        <v>40</v>
      </c>
      <c r="J176" s="12">
        <f t="shared" si="22"/>
        <v>47.058823529411768</v>
      </c>
      <c r="K176" s="12">
        <f t="shared" si="23"/>
        <v>188.29999999999998</v>
      </c>
      <c r="L176" s="17">
        <f t="shared" si="24"/>
        <v>163.91838907467115</v>
      </c>
      <c r="N176" s="28"/>
      <c r="O176" s="28"/>
      <c r="P176" s="28"/>
      <c r="Q176" s="28"/>
      <c r="R176" s="28"/>
      <c r="S176" s="28"/>
    </row>
    <row r="177" spans="3:19" x14ac:dyDescent="0.25">
      <c r="C177" s="24" t="s">
        <v>59</v>
      </c>
      <c r="D177" s="25" t="s">
        <v>46</v>
      </c>
      <c r="E177" s="12">
        <v>148.78</v>
      </c>
      <c r="F177" s="12">
        <f t="shared" si="20"/>
        <v>101.35844017821864</v>
      </c>
      <c r="G177" s="12">
        <v>5.65</v>
      </c>
      <c r="H177" s="12">
        <f t="shared" si="21"/>
        <v>13.068619892058599</v>
      </c>
      <c r="I177" s="12">
        <v>40</v>
      </c>
      <c r="J177" s="12">
        <f t="shared" si="22"/>
        <v>47.058823529411768</v>
      </c>
      <c r="K177" s="12">
        <f t="shared" si="23"/>
        <v>194.43</v>
      </c>
      <c r="L177" s="17">
        <f t="shared" si="24"/>
        <v>161.485883599689</v>
      </c>
      <c r="N177" s="28"/>
      <c r="O177" s="28"/>
      <c r="P177" s="28"/>
      <c r="Q177" s="28"/>
      <c r="R177" s="28"/>
      <c r="S177" s="28"/>
    </row>
    <row r="178" spans="3:19" x14ac:dyDescent="0.25">
      <c r="C178" s="24" t="s">
        <v>120</v>
      </c>
      <c r="D178" s="25" t="s">
        <v>103</v>
      </c>
      <c r="E178" s="12">
        <v>119.55</v>
      </c>
      <c r="F178" s="12">
        <f t="shared" si="20"/>
        <v>81.445096943850245</v>
      </c>
      <c r="G178" s="12">
        <v>2.5</v>
      </c>
      <c r="H178" s="12">
        <f t="shared" si="21"/>
        <v>5.7825751734772552</v>
      </c>
      <c r="I178" s="12">
        <v>60</v>
      </c>
      <c r="J178" s="12">
        <f t="shared" si="22"/>
        <v>70.588235294117652</v>
      </c>
      <c r="K178" s="12">
        <f t="shared" si="23"/>
        <v>182.05</v>
      </c>
      <c r="L178" s="17">
        <f t="shared" si="24"/>
        <v>157.81590741144515</v>
      </c>
      <c r="N178" s="28"/>
      <c r="O178" s="28"/>
      <c r="P178" s="28"/>
      <c r="Q178" s="28"/>
      <c r="R178" s="28"/>
      <c r="S178" s="28"/>
    </row>
    <row r="179" spans="3:19" x14ac:dyDescent="0.25">
      <c r="C179" s="24" t="s">
        <v>60</v>
      </c>
      <c r="D179" s="25" t="s">
        <v>47</v>
      </c>
      <c r="E179" s="12">
        <v>149.33000000000001</v>
      </c>
      <c r="F179" s="12">
        <f t="shared" si="20"/>
        <v>101.73313531263202</v>
      </c>
      <c r="G179" s="12">
        <v>3.4</v>
      </c>
      <c r="H179" s="12">
        <f t="shared" si="21"/>
        <v>7.8643022359290677</v>
      </c>
      <c r="I179" s="12">
        <v>40</v>
      </c>
      <c r="J179" s="12">
        <f t="shared" si="22"/>
        <v>47.058823529411768</v>
      </c>
      <c r="K179" s="12">
        <f t="shared" si="23"/>
        <v>192.73000000000002</v>
      </c>
      <c r="L179" s="17">
        <f t="shared" si="24"/>
        <v>156.65626107797286</v>
      </c>
      <c r="N179" s="28"/>
      <c r="O179" s="28"/>
      <c r="P179" s="28"/>
      <c r="Q179" s="28"/>
      <c r="R179" s="28"/>
      <c r="S179" s="28"/>
    </row>
    <row r="180" spans="3:19" x14ac:dyDescent="0.25">
      <c r="C180" s="24" t="s">
        <v>51</v>
      </c>
      <c r="D180" s="25" t="s">
        <v>38</v>
      </c>
      <c r="E180" s="12">
        <v>139.31</v>
      </c>
      <c r="F180" s="12">
        <f t="shared" si="20"/>
        <v>94.90687122750127</v>
      </c>
      <c r="G180" s="12">
        <v>1.25</v>
      </c>
      <c r="H180" s="12">
        <f t="shared" si="21"/>
        <v>2.8912875867386276</v>
      </c>
      <c r="I180" s="12">
        <v>50</v>
      </c>
      <c r="J180" s="12">
        <f t="shared" si="22"/>
        <v>58.82352941176471</v>
      </c>
      <c r="K180" s="12">
        <f t="shared" si="23"/>
        <v>190.56</v>
      </c>
      <c r="L180" s="17">
        <f t="shared" si="24"/>
        <v>156.62168822600461</v>
      </c>
      <c r="N180" s="28"/>
      <c r="O180" s="28"/>
      <c r="P180" s="28"/>
      <c r="Q180" s="28"/>
      <c r="R180" s="28"/>
      <c r="S180" s="28"/>
    </row>
    <row r="181" spans="3:19" x14ac:dyDescent="0.25">
      <c r="C181" s="24" t="s">
        <v>88</v>
      </c>
      <c r="D181" s="25" t="s">
        <v>83</v>
      </c>
      <c r="E181" s="12">
        <v>85.8</v>
      </c>
      <c r="F181" s="12">
        <f t="shared" si="20"/>
        <v>58.452440968484737</v>
      </c>
      <c r="G181" s="12">
        <v>31.3</v>
      </c>
      <c r="H181" s="12">
        <f t="shared" si="21"/>
        <v>72.397841171935241</v>
      </c>
      <c r="I181" s="12">
        <v>20</v>
      </c>
      <c r="J181" s="12">
        <f t="shared" si="22"/>
        <v>23.529411764705884</v>
      </c>
      <c r="K181" s="12">
        <f t="shared" si="23"/>
        <v>137.1</v>
      </c>
      <c r="L181" s="17">
        <f t="shared" si="24"/>
        <v>154.37969390512586</v>
      </c>
      <c r="N181" s="28"/>
      <c r="O181" s="28"/>
      <c r="P181" s="28"/>
      <c r="Q181" s="28"/>
      <c r="R181" s="28"/>
      <c r="S181" s="28"/>
    </row>
    <row r="182" spans="3:19" x14ac:dyDescent="0.25">
      <c r="C182" s="24" t="s">
        <v>57</v>
      </c>
      <c r="D182" s="25" t="s">
        <v>44</v>
      </c>
      <c r="E182" s="12">
        <v>133.30000000000001</v>
      </c>
      <c r="F182" s="12">
        <f t="shared" si="20"/>
        <v>90.812475304184346</v>
      </c>
      <c r="G182" s="12">
        <v>2.8</v>
      </c>
      <c r="H182" s="12">
        <f t="shared" si="21"/>
        <v>6.4764841942945264</v>
      </c>
      <c r="I182" s="12">
        <v>40</v>
      </c>
      <c r="J182" s="12">
        <f t="shared" si="22"/>
        <v>47.058823529411768</v>
      </c>
      <c r="K182" s="12">
        <f t="shared" si="23"/>
        <v>176.10000000000002</v>
      </c>
      <c r="L182" s="17">
        <f t="shared" si="24"/>
        <v>144.34778302789064</v>
      </c>
      <c r="N182" s="28"/>
      <c r="O182" s="28"/>
      <c r="P182" s="28"/>
      <c r="Q182" s="28"/>
      <c r="R182" s="28"/>
      <c r="S182" s="28"/>
    </row>
    <row r="183" spans="3:19" x14ac:dyDescent="0.25">
      <c r="C183" s="24" t="s">
        <v>124</v>
      </c>
      <c r="D183" s="25" t="s">
        <v>107</v>
      </c>
      <c r="E183" s="12">
        <v>99.43</v>
      </c>
      <c r="F183" s="12">
        <f t="shared" si="20"/>
        <v>67.738067663128646</v>
      </c>
      <c r="G183" s="12">
        <v>22.7</v>
      </c>
      <c r="H183" s="12">
        <f t="shared" si="21"/>
        <v>52.505782575173477</v>
      </c>
      <c r="I183" s="12">
        <v>20</v>
      </c>
      <c r="J183" s="12">
        <f t="shared" si="22"/>
        <v>23.529411764705884</v>
      </c>
      <c r="K183" s="12">
        <f t="shared" si="23"/>
        <v>142.13</v>
      </c>
      <c r="L183" s="17">
        <f t="shared" si="24"/>
        <v>143.773262003008</v>
      </c>
      <c r="N183" s="28"/>
      <c r="O183" s="28"/>
      <c r="P183" s="28"/>
      <c r="Q183" s="28"/>
      <c r="R183" s="28"/>
      <c r="S183" s="28"/>
    </row>
    <row r="184" spans="3:19" x14ac:dyDescent="0.25">
      <c r="C184" s="24" t="s">
        <v>114</v>
      </c>
      <c r="D184" s="25" t="s">
        <v>97</v>
      </c>
      <c r="E184" s="12">
        <v>10</v>
      </c>
      <c r="F184" s="12">
        <f t="shared" si="20"/>
        <v>6.8126388075157038</v>
      </c>
      <c r="G184" s="12">
        <v>28.25</v>
      </c>
      <c r="H184" s="12">
        <f t="shared" si="21"/>
        <v>65.34309946029299</v>
      </c>
      <c r="I184" s="12">
        <v>60</v>
      </c>
      <c r="J184" s="12">
        <f t="shared" si="22"/>
        <v>70.588235294117652</v>
      </c>
      <c r="K184" s="12">
        <f t="shared" si="23"/>
        <v>98.25</v>
      </c>
      <c r="L184" s="17">
        <f t="shared" si="24"/>
        <v>142.74397356192634</v>
      </c>
      <c r="N184" s="28"/>
      <c r="O184" s="28"/>
      <c r="P184" s="28"/>
      <c r="Q184" s="28"/>
      <c r="R184" s="28"/>
      <c r="S184" s="28"/>
    </row>
    <row r="185" spans="3:19" x14ac:dyDescent="0.25">
      <c r="C185" s="24" t="s">
        <v>76</v>
      </c>
      <c r="D185" s="25" t="s">
        <v>66</v>
      </c>
      <c r="E185" s="12">
        <v>153.18</v>
      </c>
      <c r="F185" s="12">
        <f t="shared" si="20"/>
        <v>104.35600125352556</v>
      </c>
      <c r="G185" s="12">
        <v>14.25</v>
      </c>
      <c r="H185" s="12">
        <f t="shared" si="21"/>
        <v>32.960678488820356</v>
      </c>
      <c r="I185" s="12">
        <v>0</v>
      </c>
      <c r="J185" s="12">
        <f t="shared" si="22"/>
        <v>0</v>
      </c>
      <c r="K185" s="12">
        <f t="shared" si="23"/>
        <v>167.43</v>
      </c>
      <c r="L185" s="17">
        <f t="shared" si="24"/>
        <v>137.31667974234591</v>
      </c>
      <c r="N185" s="28"/>
      <c r="O185" s="28"/>
      <c r="P185" s="28"/>
      <c r="Q185" s="28"/>
      <c r="R185" s="28"/>
      <c r="S185" s="28"/>
    </row>
    <row r="186" spans="3:19" x14ac:dyDescent="0.25">
      <c r="C186" s="24" t="s">
        <v>125</v>
      </c>
      <c r="D186" s="25" t="s">
        <v>108</v>
      </c>
      <c r="E186" s="12">
        <v>148.80000000000001</v>
      </c>
      <c r="F186" s="12">
        <f t="shared" si="20"/>
        <v>101.37206545583368</v>
      </c>
      <c r="G186" s="12">
        <v>1.9</v>
      </c>
      <c r="H186" s="12">
        <f t="shared" si="21"/>
        <v>4.3947571318427139</v>
      </c>
      <c r="I186" s="12">
        <v>20</v>
      </c>
      <c r="J186" s="12">
        <f t="shared" si="22"/>
        <v>23.529411764705884</v>
      </c>
      <c r="K186" s="12">
        <f t="shared" si="23"/>
        <v>170.70000000000002</v>
      </c>
      <c r="L186" s="17">
        <f t="shared" si="24"/>
        <v>129.29623435238227</v>
      </c>
      <c r="N186" s="28"/>
      <c r="O186" s="28"/>
      <c r="P186" s="28"/>
      <c r="Q186" s="28"/>
      <c r="R186" s="28"/>
      <c r="S186" s="28"/>
    </row>
    <row r="187" spans="3:19" x14ac:dyDescent="0.25">
      <c r="C187" s="24" t="s">
        <v>54</v>
      </c>
      <c r="D187" s="25" t="s">
        <v>41</v>
      </c>
      <c r="E187" s="12">
        <v>101.14</v>
      </c>
      <c r="F187" s="12">
        <f t="shared" si="20"/>
        <v>68.903028899213837</v>
      </c>
      <c r="G187" s="12">
        <v>5.6</v>
      </c>
      <c r="H187" s="12">
        <f t="shared" si="21"/>
        <v>12.952968388589053</v>
      </c>
      <c r="I187" s="12">
        <v>30</v>
      </c>
      <c r="J187" s="12">
        <f t="shared" si="22"/>
        <v>35.294117647058826</v>
      </c>
      <c r="K187" s="12">
        <f t="shared" si="23"/>
        <v>136.74</v>
      </c>
      <c r="L187" s="17">
        <f t="shared" si="24"/>
        <v>117.15011493486172</v>
      </c>
      <c r="N187" s="28"/>
      <c r="O187" s="28"/>
      <c r="P187" s="28"/>
      <c r="Q187" s="28"/>
      <c r="R187" s="28"/>
      <c r="S187" s="28"/>
    </row>
    <row r="188" spans="3:19" x14ac:dyDescent="0.25">
      <c r="C188" s="24" t="s">
        <v>56</v>
      </c>
      <c r="D188" s="25" t="s">
        <v>43</v>
      </c>
      <c r="E188" s="12">
        <v>94.89</v>
      </c>
      <c r="F188" s="12">
        <f t="shared" si="20"/>
        <v>64.645129644516516</v>
      </c>
      <c r="G188" s="12">
        <v>0</v>
      </c>
      <c r="H188" s="12">
        <f t="shared" si="21"/>
        <v>0</v>
      </c>
      <c r="I188" s="12">
        <v>40</v>
      </c>
      <c r="J188" s="12">
        <f t="shared" si="22"/>
        <v>47.058823529411768</v>
      </c>
      <c r="K188" s="12">
        <f t="shared" si="23"/>
        <v>134.88999999999999</v>
      </c>
      <c r="L188" s="17">
        <f t="shared" si="24"/>
        <v>111.70395317392828</v>
      </c>
      <c r="N188" s="28"/>
      <c r="O188" s="28"/>
      <c r="P188" s="28"/>
      <c r="Q188" s="28"/>
      <c r="R188" s="28"/>
      <c r="S188" s="28"/>
    </row>
    <row r="189" spans="3:19" x14ac:dyDescent="0.25">
      <c r="C189" s="24" t="s">
        <v>90</v>
      </c>
      <c r="D189" s="25" t="s">
        <v>85</v>
      </c>
      <c r="E189" s="12">
        <v>27.72</v>
      </c>
      <c r="F189" s="12">
        <f t="shared" si="20"/>
        <v>18.884634774433533</v>
      </c>
      <c r="G189" s="12">
        <v>39.299999999999997</v>
      </c>
      <c r="H189" s="12">
        <f t="shared" si="21"/>
        <v>90.902081727062452</v>
      </c>
      <c r="I189" s="12">
        <v>0</v>
      </c>
      <c r="J189" s="12">
        <f t="shared" si="22"/>
        <v>0</v>
      </c>
      <c r="K189" s="12">
        <f t="shared" si="23"/>
        <v>67.02</v>
      </c>
      <c r="L189" s="17">
        <f t="shared" si="24"/>
        <v>109.78671650149599</v>
      </c>
      <c r="N189" s="28"/>
      <c r="O189" s="28"/>
      <c r="P189" s="28"/>
      <c r="Q189" s="28"/>
      <c r="R189" s="28"/>
      <c r="S189" s="28"/>
    </row>
    <row r="190" spans="3:19" x14ac:dyDescent="0.25">
      <c r="C190" s="24" t="s">
        <v>11</v>
      </c>
      <c r="D190" s="25" t="s">
        <v>25</v>
      </c>
      <c r="E190" s="12">
        <v>0</v>
      </c>
      <c r="F190" s="12">
        <f t="shared" si="20"/>
        <v>0</v>
      </c>
      <c r="G190" s="12">
        <v>39.5</v>
      </c>
      <c r="H190" s="12">
        <f t="shared" si="21"/>
        <v>91.364687740940639</v>
      </c>
      <c r="I190" s="12">
        <v>0</v>
      </c>
      <c r="J190" s="12">
        <f t="shared" si="22"/>
        <v>0</v>
      </c>
      <c r="K190" s="12">
        <f t="shared" si="23"/>
        <v>39.5</v>
      </c>
      <c r="L190" s="17">
        <f t="shared" si="24"/>
        <v>91.364687740940639</v>
      </c>
      <c r="N190" s="28"/>
      <c r="O190" s="28"/>
      <c r="P190" s="28"/>
      <c r="Q190" s="28"/>
      <c r="R190" s="28"/>
      <c r="S190" s="28"/>
    </row>
    <row r="191" spans="3:19" x14ac:dyDescent="0.25">
      <c r="C191" s="24" t="s">
        <v>89</v>
      </c>
      <c r="D191" s="25" t="s">
        <v>84</v>
      </c>
      <c r="E191" s="12">
        <v>117.39</v>
      </c>
      <c r="F191" s="12">
        <f t="shared" si="20"/>
        <v>79.973566961426855</v>
      </c>
      <c r="G191" s="12">
        <v>0.65</v>
      </c>
      <c r="H191" s="12">
        <f t="shared" si="21"/>
        <v>1.5034695451040865</v>
      </c>
      <c r="I191" s="12">
        <v>0</v>
      </c>
      <c r="J191" s="12">
        <f t="shared" si="22"/>
        <v>0</v>
      </c>
      <c r="K191" s="12">
        <f t="shared" si="23"/>
        <v>118.04</v>
      </c>
      <c r="L191" s="17">
        <f t="shared" si="24"/>
        <v>81.477036506530936</v>
      </c>
      <c r="N191" s="28"/>
      <c r="O191" s="28"/>
      <c r="P191" s="28"/>
      <c r="Q191" s="28"/>
      <c r="R191" s="28"/>
      <c r="S191" s="28"/>
    </row>
    <row r="192" spans="3:19" x14ac:dyDescent="0.25">
      <c r="C192" s="24" t="s">
        <v>119</v>
      </c>
      <c r="D192" s="25" t="s">
        <v>102</v>
      </c>
      <c r="E192" s="12">
        <v>98.85</v>
      </c>
      <c r="F192" s="12">
        <f t="shared" si="20"/>
        <v>67.342934612292737</v>
      </c>
      <c r="G192" s="12">
        <v>0</v>
      </c>
      <c r="H192" s="12">
        <f t="shared" si="21"/>
        <v>0</v>
      </c>
      <c r="I192" s="12">
        <v>0</v>
      </c>
      <c r="J192" s="12">
        <f t="shared" si="22"/>
        <v>0</v>
      </c>
      <c r="K192" s="12">
        <f t="shared" si="23"/>
        <v>98.85</v>
      </c>
      <c r="L192" s="17">
        <f t="shared" si="24"/>
        <v>67.342934612292737</v>
      </c>
      <c r="N192" s="28"/>
      <c r="O192" s="28"/>
      <c r="P192" s="28"/>
      <c r="Q192" s="28"/>
      <c r="R192" s="28"/>
      <c r="S192" s="28"/>
    </row>
    <row r="193" spans="3:19" x14ac:dyDescent="0.25">
      <c r="C193" s="24" t="s">
        <v>58</v>
      </c>
      <c r="D193" s="25" t="s">
        <v>45</v>
      </c>
      <c r="E193" s="12">
        <v>81.2</v>
      </c>
      <c r="F193" s="12">
        <f t="shared" si="20"/>
        <v>55.318627117027518</v>
      </c>
      <c r="G193" s="12">
        <v>4.55</v>
      </c>
      <c r="H193" s="12">
        <f t="shared" si="21"/>
        <v>10.524286815728605</v>
      </c>
      <c r="I193" s="12">
        <v>0</v>
      </c>
      <c r="J193" s="12">
        <f t="shared" si="22"/>
        <v>0</v>
      </c>
      <c r="K193" s="12">
        <f t="shared" si="23"/>
        <v>85.75</v>
      </c>
      <c r="L193" s="17">
        <f t="shared" si="24"/>
        <v>65.842913932756119</v>
      </c>
      <c r="N193" s="28"/>
      <c r="O193" s="28"/>
      <c r="P193" s="28"/>
      <c r="Q193" s="28"/>
      <c r="R193" s="28"/>
      <c r="S193" s="28"/>
    </row>
    <row r="194" spans="3:19" x14ac:dyDescent="0.25">
      <c r="C194" s="24" t="s">
        <v>52</v>
      </c>
      <c r="D194" s="25" t="s">
        <v>39</v>
      </c>
      <c r="E194" s="12">
        <v>0</v>
      </c>
      <c r="F194" s="12">
        <f t="shared" si="20"/>
        <v>0</v>
      </c>
      <c r="G194" s="12">
        <v>7.25</v>
      </c>
      <c r="H194" s="12">
        <f t="shared" si="21"/>
        <v>16.769468003084043</v>
      </c>
      <c r="I194" s="12">
        <v>20</v>
      </c>
      <c r="J194" s="12">
        <f t="shared" si="22"/>
        <v>23.529411764705884</v>
      </c>
      <c r="K194" s="12">
        <f t="shared" si="23"/>
        <v>27.25</v>
      </c>
      <c r="L194" s="17">
        <f t="shared" si="24"/>
        <v>40.298879767789927</v>
      </c>
      <c r="N194" s="28"/>
      <c r="O194" s="28"/>
      <c r="P194" s="28"/>
      <c r="Q194" s="28"/>
      <c r="R194" s="28"/>
      <c r="S194" s="28"/>
    </row>
    <row r="195" spans="3:19" x14ac:dyDescent="0.25">
      <c r="C195" s="24" t="s">
        <v>115</v>
      </c>
      <c r="D195" s="25" t="s">
        <v>98</v>
      </c>
      <c r="E195" s="12">
        <v>27.1</v>
      </c>
      <c r="F195" s="12">
        <f t="shared" si="20"/>
        <v>18.462251168367558</v>
      </c>
      <c r="G195" s="12">
        <v>0</v>
      </c>
      <c r="H195" s="12">
        <f t="shared" si="21"/>
        <v>0</v>
      </c>
      <c r="I195" s="12">
        <v>0</v>
      </c>
      <c r="J195" s="12">
        <f t="shared" si="22"/>
        <v>0</v>
      </c>
      <c r="K195" s="12">
        <f t="shared" si="23"/>
        <v>27.1</v>
      </c>
      <c r="L195" s="17">
        <f t="shared" si="24"/>
        <v>18.462251168367558</v>
      </c>
      <c r="N195" s="28"/>
      <c r="O195" s="28"/>
      <c r="P195" s="28"/>
      <c r="Q195" s="28"/>
      <c r="R195" s="28"/>
      <c r="S195" s="28"/>
    </row>
    <row r="196" spans="3:19" x14ac:dyDescent="0.25">
      <c r="C196" s="24" t="s">
        <v>21</v>
      </c>
      <c r="D196" s="25" t="s">
        <v>35</v>
      </c>
      <c r="E196" s="12">
        <v>26.67</v>
      </c>
      <c r="F196" s="12">
        <f t="shared" si="20"/>
        <v>18.169307699644385</v>
      </c>
      <c r="G196" s="12">
        <v>0</v>
      </c>
      <c r="H196" s="12">
        <f t="shared" si="21"/>
        <v>0</v>
      </c>
      <c r="I196" s="12">
        <v>0</v>
      </c>
      <c r="J196" s="12">
        <f t="shared" si="22"/>
        <v>0</v>
      </c>
      <c r="K196" s="12">
        <f t="shared" si="23"/>
        <v>26.67</v>
      </c>
      <c r="L196" s="17">
        <f t="shared" si="24"/>
        <v>18.169307699644385</v>
      </c>
      <c r="N196" s="28"/>
      <c r="O196" s="28"/>
      <c r="P196" s="28"/>
      <c r="Q196" s="28"/>
      <c r="R196" s="28"/>
      <c r="S196" s="28"/>
    </row>
    <row r="197" spans="3:19" x14ac:dyDescent="0.25">
      <c r="C197" s="24" t="s">
        <v>14</v>
      </c>
      <c r="D197" s="25" t="s">
        <v>28</v>
      </c>
      <c r="E197" s="12">
        <v>10</v>
      </c>
      <c r="F197" s="12">
        <f t="shared" si="20"/>
        <v>6.8126388075157038</v>
      </c>
      <c r="G197" s="12">
        <v>2.7</v>
      </c>
      <c r="H197" s="12">
        <f t="shared" si="21"/>
        <v>6.2451811873554366</v>
      </c>
      <c r="I197" s="12">
        <v>0</v>
      </c>
      <c r="J197" s="12">
        <f t="shared" si="22"/>
        <v>0</v>
      </c>
      <c r="K197" s="12">
        <f t="shared" si="23"/>
        <v>12.7</v>
      </c>
      <c r="L197" s="17">
        <f t="shared" si="24"/>
        <v>13.05781999487114</v>
      </c>
      <c r="N197" s="28"/>
      <c r="O197" s="28"/>
      <c r="P197" s="28"/>
      <c r="Q197" s="28"/>
      <c r="R197" s="28"/>
      <c r="S197" s="28"/>
    </row>
    <row r="198" spans="3:19" x14ac:dyDescent="0.25">
      <c r="C198" s="24" t="s">
        <v>110</v>
      </c>
      <c r="D198" s="25" t="s">
        <v>93</v>
      </c>
      <c r="E198" s="14">
        <v>10</v>
      </c>
      <c r="F198" s="12">
        <f t="shared" si="20"/>
        <v>6.8126388075157038</v>
      </c>
      <c r="G198" s="14">
        <v>0</v>
      </c>
      <c r="H198" s="12">
        <f t="shared" si="21"/>
        <v>0</v>
      </c>
      <c r="I198" s="14">
        <v>0</v>
      </c>
      <c r="J198" s="12">
        <f t="shared" si="22"/>
        <v>0</v>
      </c>
      <c r="K198" s="12">
        <f t="shared" si="23"/>
        <v>10</v>
      </c>
      <c r="L198" s="17">
        <f t="shared" si="24"/>
        <v>6.8126388075157038</v>
      </c>
      <c r="N198" s="28"/>
      <c r="O198" s="28"/>
      <c r="P198" s="28"/>
      <c r="Q198" s="28"/>
      <c r="R198" s="28"/>
      <c r="S198" s="28"/>
    </row>
    <row r="199" spans="3:19" ht="28.5" customHeight="1" thickBot="1" x14ac:dyDescent="0.3">
      <c r="C199" s="26" t="s">
        <v>18</v>
      </c>
      <c r="D199" s="27" t="s">
        <v>32</v>
      </c>
      <c r="E199" s="44" t="s">
        <v>152</v>
      </c>
      <c r="F199" s="44"/>
      <c r="G199" s="44"/>
      <c r="H199" s="44"/>
      <c r="I199" s="44"/>
      <c r="J199" s="44"/>
      <c r="K199" s="44"/>
      <c r="L199" s="45"/>
      <c r="N199" s="28"/>
      <c r="O199" s="28"/>
      <c r="P199" s="28"/>
      <c r="Q199" s="28"/>
      <c r="R199" s="28"/>
      <c r="S199" s="28"/>
    </row>
    <row r="200" spans="3:19" x14ac:dyDescent="0.25">
      <c r="C200" s="5"/>
      <c r="D200" s="5"/>
      <c r="E200" s="3"/>
      <c r="F200" s="3"/>
      <c r="G200" s="3"/>
      <c r="H200" s="3"/>
      <c r="I200" s="3"/>
      <c r="J200" s="3"/>
      <c r="K200" s="3"/>
      <c r="L200" s="8"/>
      <c r="N200" s="28"/>
      <c r="O200" s="28"/>
      <c r="P200" s="28"/>
      <c r="Q200" s="28"/>
      <c r="R200" s="28"/>
      <c r="S200" s="28"/>
    </row>
    <row r="201" spans="3:19" x14ac:dyDescent="0.25">
      <c r="C201" s="29"/>
      <c r="D201" s="29"/>
      <c r="E201" s="38">
        <f>MAX(E158:E200)</f>
        <v>733.93</v>
      </c>
      <c r="F201" s="38"/>
      <c r="G201" s="39">
        <f>MAX(G158:G200)</f>
        <v>129.69999999999999</v>
      </c>
      <c r="H201" s="38"/>
      <c r="I201" s="39">
        <f>MAX(I158:I200)</f>
        <v>170</v>
      </c>
      <c r="J201" s="30"/>
      <c r="K201" s="30"/>
      <c r="L201" s="8"/>
      <c r="M201" s="28"/>
      <c r="N201" s="28"/>
      <c r="O201" s="28"/>
      <c r="P201" s="28"/>
      <c r="Q201" s="28"/>
      <c r="R201" s="28"/>
      <c r="S201" s="28"/>
    </row>
    <row r="202" spans="3:19" x14ac:dyDescent="0.25">
      <c r="C202" s="29"/>
      <c r="D202" s="29"/>
      <c r="E202" s="38"/>
      <c r="F202" s="38"/>
      <c r="G202" s="38"/>
      <c r="H202" s="38"/>
      <c r="I202" s="38"/>
      <c r="J202" s="30"/>
      <c r="K202" s="30"/>
      <c r="L202" s="8"/>
      <c r="M202" s="28"/>
      <c r="N202" s="28"/>
      <c r="O202" s="28"/>
      <c r="P202" s="28"/>
      <c r="Q202" s="28"/>
      <c r="R202" s="28"/>
      <c r="S202" s="28"/>
    </row>
    <row r="203" spans="3:19" x14ac:dyDescent="0.25">
      <c r="C203" s="29"/>
      <c r="D203" s="29"/>
      <c r="E203" s="38"/>
      <c r="F203" s="38"/>
      <c r="G203" s="38"/>
      <c r="H203" s="38"/>
      <c r="I203" s="38"/>
      <c r="J203" s="30"/>
      <c r="K203" s="30"/>
      <c r="L203" s="8"/>
      <c r="M203" s="28"/>
      <c r="N203" s="28"/>
      <c r="O203" s="28"/>
      <c r="P203" s="28"/>
      <c r="Q203" s="28"/>
      <c r="R203" s="28"/>
      <c r="S203" s="28"/>
    </row>
    <row r="204" spans="3:19" x14ac:dyDescent="0.25">
      <c r="C204" s="29"/>
      <c r="D204" s="29"/>
      <c r="E204" s="30"/>
      <c r="F204" s="30"/>
      <c r="G204" s="30"/>
      <c r="H204" s="30"/>
      <c r="I204" s="30"/>
      <c r="J204" s="30"/>
      <c r="K204" s="30"/>
      <c r="L204" s="8"/>
      <c r="M204" s="28"/>
      <c r="N204" s="28"/>
      <c r="O204" s="28"/>
      <c r="P204" s="28"/>
      <c r="Q204" s="28"/>
      <c r="R204" s="28"/>
      <c r="S204" s="28"/>
    </row>
    <row r="205" spans="3:19" x14ac:dyDescent="0.25">
      <c r="C205" s="29"/>
      <c r="D205" s="29"/>
      <c r="E205" s="30"/>
      <c r="F205" s="30"/>
      <c r="G205" s="30"/>
      <c r="H205" s="30"/>
      <c r="I205" s="30"/>
      <c r="J205" s="30"/>
      <c r="K205" s="30"/>
      <c r="L205" s="8"/>
      <c r="M205" s="28"/>
      <c r="N205" s="28"/>
      <c r="O205" s="28"/>
      <c r="P205" s="28"/>
      <c r="Q205" s="28"/>
      <c r="R205" s="28"/>
      <c r="S205" s="28"/>
    </row>
    <row r="206" spans="3:19" x14ac:dyDescent="0.25">
      <c r="C206" s="29"/>
      <c r="D206" s="29"/>
      <c r="E206" s="30"/>
      <c r="F206" s="30"/>
      <c r="G206" s="30"/>
      <c r="H206" s="30"/>
      <c r="I206" s="30"/>
      <c r="J206" s="30"/>
      <c r="K206" s="30"/>
      <c r="L206" s="8"/>
      <c r="M206" s="28"/>
      <c r="N206" s="28"/>
      <c r="O206" s="28"/>
      <c r="P206" s="28"/>
      <c r="Q206" s="28"/>
      <c r="R206" s="28"/>
      <c r="S206" s="28"/>
    </row>
    <row r="207" spans="3:19" x14ac:dyDescent="0.25">
      <c r="C207" s="29"/>
      <c r="D207" s="29"/>
      <c r="E207" s="30"/>
      <c r="F207" s="30"/>
      <c r="G207" s="30"/>
      <c r="H207" s="30"/>
      <c r="I207" s="30"/>
      <c r="J207" s="30"/>
      <c r="K207" s="30"/>
      <c r="L207" s="8"/>
      <c r="M207" s="28"/>
      <c r="N207" s="28"/>
      <c r="O207" s="28"/>
      <c r="P207" s="28"/>
    </row>
    <row r="208" spans="3:19" x14ac:dyDescent="0.25">
      <c r="C208" s="30"/>
      <c r="D208" s="30"/>
      <c r="E208" s="30"/>
      <c r="F208" s="30"/>
      <c r="G208" s="30"/>
      <c r="H208" s="30"/>
      <c r="I208" s="30"/>
      <c r="J208" s="30"/>
      <c r="K208" s="30"/>
      <c r="L208" s="8"/>
      <c r="M208" s="31"/>
      <c r="N208" s="28"/>
    </row>
    <row r="209" spans="3:14" x14ac:dyDescent="0.25">
      <c r="C209" s="30"/>
      <c r="D209" s="30"/>
      <c r="E209" s="30"/>
      <c r="F209" s="30"/>
      <c r="G209" s="30"/>
      <c r="H209" s="30"/>
      <c r="I209" s="30"/>
      <c r="J209" s="30"/>
      <c r="K209" s="30"/>
      <c r="L209" s="8"/>
      <c r="M209" s="31"/>
      <c r="N209" s="28"/>
    </row>
    <row r="210" spans="3:14" ht="20.25" customHeight="1" x14ac:dyDescent="0.25">
      <c r="C210" s="3"/>
      <c r="D210" s="3"/>
      <c r="E210" s="3"/>
      <c r="F210" s="3"/>
      <c r="G210" s="3"/>
      <c r="H210" s="3"/>
      <c r="I210" s="3"/>
      <c r="J210" s="3"/>
      <c r="K210" s="3"/>
      <c r="L210" s="7"/>
      <c r="M210" s="4"/>
    </row>
    <row r="211" spans="3:14" ht="14.45" customHeight="1" x14ac:dyDescent="0.25">
      <c r="C211" s="3"/>
      <c r="D211" s="3"/>
      <c r="E211" s="3"/>
      <c r="F211" s="3"/>
      <c r="G211" s="3"/>
      <c r="H211" s="3"/>
      <c r="I211" s="3"/>
      <c r="J211" s="3"/>
      <c r="K211" s="3"/>
      <c r="L211" s="8"/>
      <c r="M211" s="4"/>
    </row>
    <row r="212" spans="3:14" ht="14.45" customHeight="1" x14ac:dyDescent="0.25">
      <c r="C212" s="3"/>
      <c r="D212" s="3"/>
      <c r="E212" s="3"/>
      <c r="F212" s="3"/>
      <c r="G212" s="3"/>
      <c r="H212" s="3"/>
      <c r="I212" s="3"/>
      <c r="J212" s="3"/>
      <c r="K212" s="3"/>
      <c r="L212" s="8"/>
      <c r="M212" s="4"/>
    </row>
    <row r="213" spans="3:14" x14ac:dyDescent="0.25">
      <c r="C213" s="6"/>
      <c r="D213" s="6"/>
      <c r="E213" s="8"/>
      <c r="F213" s="8"/>
      <c r="G213" s="8"/>
      <c r="H213" s="8"/>
      <c r="I213" s="8"/>
      <c r="J213" s="8"/>
      <c r="K213" s="8"/>
      <c r="L213" s="9"/>
      <c r="M213" s="4"/>
    </row>
    <row r="214" spans="3:14" x14ac:dyDescent="0.25">
      <c r="C214" s="3"/>
      <c r="D214" s="3"/>
      <c r="E214" s="3"/>
      <c r="F214" s="3"/>
      <c r="G214" s="3"/>
      <c r="H214" s="3"/>
      <c r="I214" s="3"/>
      <c r="J214" s="3"/>
      <c r="K214" s="3"/>
      <c r="L214" s="4"/>
      <c r="M214" s="4"/>
    </row>
    <row r="215" spans="3:14" x14ac:dyDescent="0.25">
      <c r="C215" s="3"/>
      <c r="D215" s="3"/>
      <c r="E215" s="3"/>
      <c r="F215" s="3"/>
      <c r="G215" s="3"/>
      <c r="H215" s="3"/>
      <c r="I215" s="3"/>
      <c r="J215" s="3"/>
      <c r="K215" s="3"/>
      <c r="L215" s="4"/>
      <c r="M215" s="4"/>
    </row>
    <row r="216" spans="3:14" x14ac:dyDescent="0.25">
      <c r="C216" s="3"/>
      <c r="D216" s="3"/>
      <c r="E216" s="3"/>
      <c r="F216" s="3"/>
      <c r="G216" s="3"/>
      <c r="H216" s="3"/>
      <c r="I216" s="3"/>
      <c r="J216" s="3"/>
      <c r="K216" s="3"/>
      <c r="L216" s="10"/>
      <c r="M216" s="4"/>
    </row>
    <row r="217" spans="3:14" x14ac:dyDescent="0.25">
      <c r="C217" s="3"/>
      <c r="D217" s="3"/>
      <c r="E217" s="3"/>
      <c r="F217" s="3"/>
      <c r="G217" s="3"/>
      <c r="H217" s="3"/>
      <c r="I217" s="3"/>
      <c r="J217" s="3"/>
      <c r="K217" s="3"/>
      <c r="L217" s="10"/>
      <c r="M217" s="4"/>
    </row>
    <row r="218" spans="3:14" x14ac:dyDescent="0.25">
      <c r="C218" s="3"/>
      <c r="D218" s="3"/>
      <c r="E218" s="3"/>
      <c r="F218" s="3"/>
      <c r="G218" s="3"/>
      <c r="H218" s="3"/>
      <c r="I218" s="3"/>
      <c r="J218" s="3"/>
      <c r="K218" s="3"/>
      <c r="L218" s="10"/>
      <c r="M218" s="4"/>
    </row>
    <row r="219" spans="3:14" x14ac:dyDescent="0.2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4"/>
    </row>
    <row r="220" spans="3:14" x14ac:dyDescent="0.2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4"/>
    </row>
    <row r="221" spans="3:14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3:14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6" spans="3:3" x14ac:dyDescent="0.25">
      <c r="C226" s="2"/>
    </row>
    <row r="227" spans="3:3" x14ac:dyDescent="0.25">
      <c r="C227" s="2"/>
    </row>
  </sheetData>
  <sheetProtection algorithmName="SHA-512" hashValue="/NEEi8wPtQwtjj8eA2elXZHBegOJIDEDUZO3OA9Ntxskf8TPcuUJed7cTWB4LpDcGg1qNT/z3I6A8dzLWb7fJA==" saltValue="yzNeeU3q1EzxuDzGuLGcqg==" spinCount="100000" sheet="1" objects="1" scenarios="1"/>
  <sortState xmlns:xlrd2="http://schemas.microsoft.com/office/spreadsheetml/2017/richdata2" ref="C158:L198">
    <sortCondition descending="1" ref="L158:L198"/>
  </sortState>
  <mergeCells count="43">
    <mergeCell ref="C11:L11"/>
    <mergeCell ref="C4:L4"/>
    <mergeCell ref="C5:L5"/>
    <mergeCell ref="C6:L6"/>
    <mergeCell ref="D8:L8"/>
    <mergeCell ref="D9:L9"/>
    <mergeCell ref="D10:L10"/>
    <mergeCell ref="D7:L7"/>
    <mergeCell ref="C87:C88"/>
    <mergeCell ref="D87:D88"/>
    <mergeCell ref="G12:H12"/>
    <mergeCell ref="I12:J12"/>
    <mergeCell ref="K12:L12"/>
    <mergeCell ref="C12:C13"/>
    <mergeCell ref="D12:D13"/>
    <mergeCell ref="E12:F12"/>
    <mergeCell ref="C86:L86"/>
    <mergeCell ref="C79:L79"/>
    <mergeCell ref="C80:L80"/>
    <mergeCell ref="C81:L81"/>
    <mergeCell ref="D83:L83"/>
    <mergeCell ref="D84:L84"/>
    <mergeCell ref="D85:L85"/>
    <mergeCell ref="D82:L82"/>
    <mergeCell ref="D154:L154"/>
    <mergeCell ref="C155:L155"/>
    <mergeCell ref="C148:L148"/>
    <mergeCell ref="C149:L149"/>
    <mergeCell ref="C150:L150"/>
    <mergeCell ref="E87:F87"/>
    <mergeCell ref="G87:H87"/>
    <mergeCell ref="I87:J87"/>
    <mergeCell ref="K87:L87"/>
    <mergeCell ref="D153:L153"/>
    <mergeCell ref="D152:L152"/>
    <mergeCell ref="D151:L151"/>
    <mergeCell ref="E199:L199"/>
    <mergeCell ref="C156:C157"/>
    <mergeCell ref="D156:D157"/>
    <mergeCell ref="E156:F156"/>
    <mergeCell ref="G156:H156"/>
    <mergeCell ref="I156:J156"/>
    <mergeCell ref="K156:L156"/>
  </mergeCells>
  <pageMargins left="0.7" right="0.7" top="0.75" bottom="0.75" header="0.3" footer="0.3"/>
  <pageSetup paperSize="9" scale="70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ΥΠΟΨΗΦΙΟΙ ΑΝΑ ΘΕΣΗ</vt:lpstr>
      <vt:lpstr>'ΥΠΟΨΗΦΙΟΙ ΑΝΑ ΘΕΣΗ'!_Hlk49173636</vt:lpstr>
      <vt:lpstr>'ΥΠΟΨΗΦΙΟΙ ΑΝΑ ΘΕΣΗ'!Print_Area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Έφη Πιστοπούλου</cp:lastModifiedBy>
  <cp:lastPrinted>2020-10-15T12:28:31Z</cp:lastPrinted>
  <dcterms:created xsi:type="dcterms:W3CDTF">2020-08-25T08:10:41Z</dcterms:created>
  <dcterms:modified xsi:type="dcterms:W3CDTF">2020-11-27T11:23:09Z</dcterms:modified>
</cp:coreProperties>
</file>