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pistopoulou\Desktop\ΑΝΑΡΤΗΣΕΙΣ\"/>
    </mc:Choice>
  </mc:AlternateContent>
  <xr:revisionPtr revIDLastSave="0" documentId="13_ncr:1_{BA2BDAAF-7964-4450-B694-4F625D25F499}" xr6:coauthVersionLast="45" xr6:coauthVersionMax="45" xr10:uidLastSave="{00000000-0000-0000-0000-000000000000}"/>
  <bookViews>
    <workbookView xWindow="-120" yWindow="-120" windowWidth="29040" windowHeight="15840" xr2:uid="{8C06D237-D1B9-4C3B-BD62-576DB52CE1D2}"/>
  </bookViews>
  <sheets>
    <sheet name="ΠΙΝΑΚΑΣ ΑΡΧΙΚΗΣ ΜΟΡΙΟΔΟΤΗΣΗΣ " sheetId="2" r:id="rId1"/>
  </sheets>
  <definedNames>
    <definedName name="_Hlk49173636" localSheetId="0">'ΠΙΝΑΚΑΣ ΑΡΧΙΚΗΣ ΜΟΡΙΟΔΟΤΗΣΗΣ '!$A$4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03" i="2" l="1"/>
  <c r="W96" i="2"/>
  <c r="O103" i="2" s="1"/>
  <c r="M104" i="2"/>
  <c r="U96" i="2"/>
  <c r="K105" i="2" s="1"/>
  <c r="T96" i="2"/>
  <c r="H104" i="2" s="1"/>
  <c r="S96" i="2"/>
  <c r="F105" i="2" s="1"/>
  <c r="Q69" i="2"/>
  <c r="J77" i="2" s="1"/>
  <c r="P69" i="2"/>
  <c r="H76" i="2" s="1"/>
  <c r="O69" i="2"/>
  <c r="F79" i="2" s="1"/>
  <c r="P40" i="2"/>
  <c r="J47" i="2" s="1"/>
  <c r="O40" i="2"/>
  <c r="H49" i="2" s="1"/>
  <c r="N40" i="2"/>
  <c r="F47" i="2" s="1"/>
  <c r="Q7" i="2"/>
  <c r="J17" i="2" s="1"/>
  <c r="P7" i="2"/>
  <c r="H15" i="2" s="1"/>
  <c r="O7" i="2"/>
  <c r="F17" i="2" s="1"/>
  <c r="H57" i="2" l="1"/>
  <c r="F54" i="2"/>
  <c r="H75" i="2"/>
  <c r="F45" i="2"/>
  <c r="H26" i="2"/>
  <c r="H56" i="2"/>
  <c r="F50" i="2"/>
  <c r="H83" i="2"/>
  <c r="H79" i="2"/>
  <c r="H22" i="2"/>
  <c r="H48" i="2"/>
  <c r="J50" i="2"/>
  <c r="H18" i="2"/>
  <c r="J46" i="2"/>
  <c r="H14" i="2"/>
  <c r="J45" i="2"/>
  <c r="F46" i="2"/>
  <c r="H52" i="2"/>
  <c r="J54" i="2"/>
  <c r="F82" i="2"/>
  <c r="F78" i="2"/>
  <c r="F86" i="2"/>
  <c r="F75" i="2"/>
  <c r="F16" i="2"/>
  <c r="J20" i="2"/>
  <c r="J76" i="2"/>
  <c r="F14" i="2"/>
  <c r="F23" i="2"/>
  <c r="F19" i="2"/>
  <c r="F15" i="2"/>
  <c r="H25" i="2"/>
  <c r="H21" i="2"/>
  <c r="H17" i="2"/>
  <c r="L17" i="2" s="1"/>
  <c r="J14" i="2"/>
  <c r="J23" i="2"/>
  <c r="J19" i="2"/>
  <c r="J15" i="2"/>
  <c r="F57" i="2"/>
  <c r="F53" i="2"/>
  <c r="F49" i="2"/>
  <c r="H55" i="2"/>
  <c r="H51" i="2"/>
  <c r="H47" i="2"/>
  <c r="L47" i="2" s="1"/>
  <c r="J57" i="2"/>
  <c r="J53" i="2"/>
  <c r="J49" i="2"/>
  <c r="F85" i="2"/>
  <c r="F81" i="2"/>
  <c r="F77" i="2"/>
  <c r="H86" i="2"/>
  <c r="H82" i="2"/>
  <c r="H78" i="2"/>
  <c r="J75" i="2"/>
  <c r="J83" i="2"/>
  <c r="J79" i="2"/>
  <c r="H103" i="2"/>
  <c r="F24" i="2"/>
  <c r="J16" i="2"/>
  <c r="F26" i="2"/>
  <c r="F22" i="2"/>
  <c r="F18" i="2"/>
  <c r="H24" i="2"/>
  <c r="H20" i="2"/>
  <c r="H16" i="2"/>
  <c r="J26" i="2"/>
  <c r="J22" i="2"/>
  <c r="J18" i="2"/>
  <c r="F56" i="2"/>
  <c r="L56" i="2" s="1"/>
  <c r="F52" i="2"/>
  <c r="F48" i="2"/>
  <c r="H45" i="2"/>
  <c r="H54" i="2"/>
  <c r="H50" i="2"/>
  <c r="H46" i="2"/>
  <c r="J56" i="2"/>
  <c r="J52" i="2"/>
  <c r="J48" i="2"/>
  <c r="F84" i="2"/>
  <c r="F80" i="2"/>
  <c r="F76" i="2"/>
  <c r="H85" i="2"/>
  <c r="H81" i="2"/>
  <c r="H77" i="2"/>
  <c r="J86" i="2"/>
  <c r="J82" i="2"/>
  <c r="J78" i="2"/>
  <c r="F104" i="2"/>
  <c r="Q104" i="2" s="1"/>
  <c r="H105" i="2"/>
  <c r="F20" i="2"/>
  <c r="L20" i="2" s="1"/>
  <c r="J24" i="2"/>
  <c r="J84" i="2"/>
  <c r="J80" i="2"/>
  <c r="F25" i="2"/>
  <c r="F21" i="2"/>
  <c r="H23" i="2"/>
  <c r="H19" i="2"/>
  <c r="J25" i="2"/>
  <c r="J21" i="2"/>
  <c r="F55" i="2"/>
  <c r="F51" i="2"/>
  <c r="H53" i="2"/>
  <c r="J55" i="2"/>
  <c r="J51" i="2"/>
  <c r="F83" i="2"/>
  <c r="H84" i="2"/>
  <c r="H80" i="2"/>
  <c r="J85" i="2"/>
  <c r="J81" i="2"/>
  <c r="L45" i="2" l="1"/>
  <c r="L46" i="2"/>
  <c r="L79" i="2"/>
  <c r="L48" i="2"/>
  <c r="L15" i="2"/>
  <c r="L50" i="2"/>
  <c r="L51" i="2"/>
  <c r="L86" i="2"/>
  <c r="L54" i="2"/>
  <c r="L22" i="2"/>
  <c r="L78" i="2"/>
  <c r="L49" i="2"/>
  <c r="L23" i="2"/>
  <c r="L75" i="2"/>
  <c r="L83" i="2"/>
  <c r="L76" i="2"/>
  <c r="L55" i="2"/>
  <c r="L26" i="2"/>
  <c r="L82" i="2"/>
  <c r="L81" i="2"/>
  <c r="L16" i="2"/>
  <c r="L80" i="2"/>
  <c r="L85" i="2"/>
  <c r="L53" i="2"/>
  <c r="L14" i="2"/>
  <c r="L21" i="2"/>
  <c r="L84" i="2"/>
  <c r="L57" i="2"/>
  <c r="L25" i="2"/>
  <c r="L52" i="2"/>
  <c r="L18" i="2"/>
  <c r="L24" i="2"/>
  <c r="L77" i="2"/>
  <c r="L19" i="2"/>
  <c r="V96" i="2"/>
  <c r="L103" i="2" l="1"/>
  <c r="L105" i="2"/>
  <c r="M105" i="2" s="1"/>
  <c r="Q105" i="2" s="1"/>
  <c r="M103" i="2" l="1"/>
  <c r="Q103" i="2"/>
</calcChain>
</file>

<file path=xl/sharedStrings.xml><?xml version="1.0" encoding="utf-8"?>
<sst xmlns="http://schemas.openxmlformats.org/spreadsheetml/2006/main" count="262" uniqueCount="106">
  <si>
    <t>97/348</t>
  </si>
  <si>
    <t>ΑΙ807609</t>
  </si>
  <si>
    <t>97/655</t>
  </si>
  <si>
    <t>ΑΝ5051465</t>
  </si>
  <si>
    <t>97/906</t>
  </si>
  <si>
    <t>ΑΕ980368</t>
  </si>
  <si>
    <t>ΑΡ. ΠΡΩΤ</t>
  </si>
  <si>
    <t xml:space="preserve"> ΑΔΤ</t>
  </si>
  <si>
    <r>
      <t>1</t>
    </r>
    <r>
      <rPr>
        <vertAlign val="superscript"/>
        <sz val="11"/>
        <color theme="1"/>
        <rFont val="Calibri"/>
        <family val="2"/>
        <charset val="161"/>
      </rPr>
      <t>η</t>
    </r>
    <r>
      <rPr>
        <sz val="11"/>
        <color theme="1"/>
        <rFont val="Calibri"/>
        <family val="2"/>
        <charset val="161"/>
      </rPr>
      <t xml:space="preserve"> και 2</t>
    </r>
    <r>
      <rPr>
        <vertAlign val="superscript"/>
        <sz val="11"/>
        <color theme="1"/>
        <rFont val="Calibri"/>
        <family val="2"/>
        <charset val="161"/>
      </rPr>
      <t>η</t>
    </r>
    <r>
      <rPr>
        <sz val="11"/>
        <color theme="1"/>
        <rFont val="Calibri"/>
        <family val="2"/>
        <charset val="161"/>
      </rPr>
      <t xml:space="preserve"> ΥΠΕ </t>
    </r>
  </si>
  <si>
    <t>ΥΠΕ</t>
  </si>
  <si>
    <t>1.44.1</t>
  </si>
  <si>
    <t>ΚΩΔΙΚΟΣ ΘΕΣΗΣ</t>
  </si>
  <si>
    <t>Γ.Ν. ΝΕΑΣ ΙΩΝΙΑΣ ΚΩΝΣΤΑΝΤΟΠΟΥΛΕΙΟ-ΠΑΤΗΣΙΩΝ</t>
  </si>
  <si>
    <t>ΝΟΣΟΚΟΜΕΙΟ</t>
  </si>
  <si>
    <t>1 ΘΕΣΗ ΔΙΕΥΘΥΝΤΗ</t>
  </si>
  <si>
    <t>ΘΕΣΗ/ΒΑΘΜΟΣ</t>
  </si>
  <si>
    <t xml:space="preserve"> ΕΙΔΙΚΟΤΗΤΑ ΩΤΟΡΙΝΟΛΑΡΥΓΓΟΛΟΓΙΑ  Δ΄ ΕΓΚΡΙΣΗ  2018. Υπ. αριθμ.πρωτ. προκ. 27986 /17-10-2018</t>
  </si>
  <si>
    <t>97/80</t>
  </si>
  <si>
    <t>ΑΙ132877</t>
  </si>
  <si>
    <t>97/377</t>
  </si>
  <si>
    <t>ΑΙ576557</t>
  </si>
  <si>
    <t>97/424</t>
  </si>
  <si>
    <t>Π652862</t>
  </si>
  <si>
    <t>97/432</t>
  </si>
  <si>
    <t>Χ515351</t>
  </si>
  <si>
    <t>97/644</t>
  </si>
  <si>
    <t>ΑΖ586938</t>
  </si>
  <si>
    <t>97/870</t>
  </si>
  <si>
    <t>Χ903228</t>
  </si>
  <si>
    <t>97/891</t>
  </si>
  <si>
    <t>Φ071324</t>
  </si>
  <si>
    <t>97/930</t>
  </si>
  <si>
    <t>ΑΝ105301</t>
  </si>
  <si>
    <t>97/941</t>
  </si>
  <si>
    <t>Χ907221</t>
  </si>
  <si>
    <t>97/959</t>
  </si>
  <si>
    <t>ΑΑ341361</t>
  </si>
  <si>
    <t>97/1123</t>
  </si>
  <si>
    <t>ΑΕ746579</t>
  </si>
  <si>
    <t>97/1190</t>
  </si>
  <si>
    <t>ΑΚ539915</t>
  </si>
  <si>
    <t>97/1237</t>
  </si>
  <si>
    <t>ΑΚ702239</t>
  </si>
  <si>
    <t>2.80.1</t>
  </si>
  <si>
    <t>Γ.Ν. ΕΛΕΥΣΙΝΑΣ "ΘΡΙΑΣΙΟ"</t>
  </si>
  <si>
    <t xml:space="preserve">1 ΘΕΣΗ ΕΠΙΜΕΛΗΤΗ Β΄ </t>
  </si>
  <si>
    <t xml:space="preserve">      ΕΙΔΙΚΟΤΗΤΑ ΩΤΟΡΙΝΟΛΑΡΥΓΓΟΛΟΓΙΑ  Δ΄ ΕΓΚΡΙΣΗ  2018. Υπ. αριθμ.πρωτ. προκ. 28949/Φ419 /22-10-2018</t>
  </si>
  <si>
    <t>97/24</t>
  </si>
  <si>
    <t>Ξ942901</t>
  </si>
  <si>
    <t>97/500</t>
  </si>
  <si>
    <t>Ρ583344</t>
  </si>
  <si>
    <t>97/616</t>
  </si>
  <si>
    <t>ΑΒ661766</t>
  </si>
  <si>
    <t>97/987</t>
  </si>
  <si>
    <t>ΑΚ038098</t>
  </si>
  <si>
    <t>1.30.1</t>
  </si>
  <si>
    <t>Γ.Ν.Α. "ΣΙΣΜΑΝΟΓΛΕΙΟ - ΑΜΑΛΙΑ ΦΛΕΜΙΝΓΚ" (ΟΡΓΑΝΙΚΗ ΜΟΝΑΔΑ ΤΗΣ ΕΔΡΑΣ "ΣΙΣΜΑΝΟΓΛΕΙΟ")</t>
  </si>
  <si>
    <t xml:space="preserve"> ΕΙΔΙΚΟΤΗΤΑ ΩΤΟΡΙΝΟΛΑΡΥΓΓΟΛΟΓΙΑ  Δ΄ ΕΓΚΡΙΣΗ  2018. Υπ. αριθμ.πρωτ. προκ. 21923/23-10-2018</t>
  </si>
  <si>
    <t>97/241</t>
  </si>
  <si>
    <t>ΑΖ723382</t>
  </si>
  <si>
    <t>1.17.1</t>
  </si>
  <si>
    <t>ΓΕΝΙΚΟ ΝΟΣΟΚΟΜΕΙΟ ΑΘΗΝΩΝ "Η ΕΛΠΙΣ"</t>
  </si>
  <si>
    <t xml:space="preserve"> ΕΙΔΙΚΟΤΗΤΑ ΩΤΟΡΙΝΟΛΑΡΥΓΓΟΛΟΓΙΑ  Δ΄ ΕΓΚΡΙΣΗ  2018. Υπ. αριθμ.πρωτ. προκ. 17431/22-10-2018</t>
  </si>
  <si>
    <t>ΠΡΟΥΠΗΡΕΣΙΑ</t>
  </si>
  <si>
    <t>ΕΠΙΣΤΗΜΟΝΙΚΟ ΕΡΓΟ</t>
  </si>
  <si>
    <t>ΕΚΠΑΙΔΕΥΤΙΚΟ ΕΡΓΟ</t>
  </si>
  <si>
    <t>ΣΥΝΟΛΙΚΗ ΜΟΡΙΟΔΟΤΗΣΗ</t>
  </si>
  <si>
    <t>ΠΡΙΝ ΤΗΝ ΑΝΑΓΩΓΗ</t>
  </si>
  <si>
    <t>ΜΕΤΑ ΤΗΝ ΑΝΑΓΩΓΗ</t>
  </si>
  <si>
    <t>ΑΡΧΙΚΟΣ ΠΙΝΑΚΑΣ ΜΟΡΙΟΔΟΤΗΣΗΣ ΥΠΟΨΗΦΙΩΝ</t>
  </si>
  <si>
    <t xml:space="preserve">ΠΡΙΝ ΤΗΝ ΑΝΑΓΩΓΗ </t>
  </si>
  <si>
    <t>ΕΚΠΑΙΔΕΥΤΙΙΚΟ ΕΡΓΟ</t>
  </si>
  <si>
    <t>ΜΕΤΑ ΤΗΝ  ΑΝΑΓΩΓΗ</t>
  </si>
  <si>
    <r>
      <rPr>
        <b/>
        <sz val="11"/>
        <color theme="1"/>
        <rFont val="Calibri"/>
        <family val="2"/>
        <charset val="161"/>
        <scheme val="minor"/>
      </rPr>
      <t>Παραίτηση του Υποψηφίου</t>
    </r>
    <r>
      <rPr>
        <sz val="11"/>
        <color theme="1"/>
        <rFont val="Calibri"/>
        <family val="2"/>
        <charset val="161"/>
        <scheme val="minor"/>
      </rPr>
      <t xml:space="preserve"> από την Διεκδίκηση της Θέσης με την υπ'αρ. πρωτ. 44929/14-10-2020 Υπεύθυνη Δήλωση.</t>
    </r>
  </si>
  <si>
    <r>
      <rPr>
        <b/>
        <sz val="11"/>
        <color theme="1"/>
        <rFont val="Calibri"/>
        <family val="2"/>
        <charset val="161"/>
        <scheme val="minor"/>
      </rPr>
      <t>Παραίτηση του Υποψηφίου</t>
    </r>
    <r>
      <rPr>
        <sz val="11"/>
        <color theme="1"/>
        <rFont val="Calibri"/>
        <family val="2"/>
        <charset val="161"/>
        <scheme val="minor"/>
      </rPr>
      <t xml:space="preserve"> από την Διεκδίκηση της Θέσης με την υπ'αρ. πρωτ. 45963/20-10-2020 Υπεύθυνη Δήλωση.</t>
    </r>
  </si>
  <si>
    <r>
      <rPr>
        <b/>
        <sz val="11"/>
        <color theme="1"/>
        <rFont val="Calibri"/>
        <family val="2"/>
        <charset val="161"/>
        <scheme val="minor"/>
      </rPr>
      <t>Παραίτηση του Υποψηφίου</t>
    </r>
    <r>
      <rPr>
        <sz val="11"/>
        <color theme="1"/>
        <rFont val="Calibri"/>
        <family val="2"/>
        <charset val="161"/>
        <scheme val="minor"/>
      </rPr>
      <t xml:space="preserve"> από την Διεκδίκηση της Θέσης με την υπ'αρ. πρωτ. 1418/14-10-2020 Υπεύθυνη Δήλωση.</t>
    </r>
  </si>
  <si>
    <r>
      <rPr>
        <b/>
        <sz val="11"/>
        <color theme="1"/>
        <rFont val="Calibri"/>
        <family val="2"/>
        <charset val="161"/>
        <scheme val="minor"/>
      </rPr>
      <t>Παραίτηση του Υποψηφίου</t>
    </r>
    <r>
      <rPr>
        <sz val="11"/>
        <color theme="1"/>
        <rFont val="Calibri"/>
        <family val="2"/>
        <charset val="161"/>
        <scheme val="minor"/>
      </rPr>
      <t xml:space="preserve"> από την Διεκδίκηση της Θέσης με την υπ'αρ. πρωτ. 46779/26-10-2020 Υπεύθυνη Δήλωση.</t>
    </r>
  </si>
  <si>
    <t>ΕΚΠΑΙΔΕΥΤΙΚΟ ΕΡΓΟ ΩΣ ΕΚΠΑΙΔΕΥΤΗΣ</t>
  </si>
  <si>
    <t>ΣΥΝΟΛΟ ΜΕΤΑ ΤΗΝ ΑΝΑΓΩΓΗ</t>
  </si>
  <si>
    <t>ΠΡΙΝ ΤΗΝ ΑΝΑΓΩΓΗ ΠΙΝΑΚΑΣ 5</t>
  </si>
  <si>
    <t>599,17</t>
  </si>
  <si>
    <t>ΣΥΝΟΛΟ ΜΕΤΑ ΤΗΝ ΑΝΑΓΩΓΗ ΣΤΑ 100</t>
  </si>
  <si>
    <t>0,00</t>
  </si>
  <si>
    <t>121,41</t>
  </si>
  <si>
    <t>131,84</t>
  </si>
  <si>
    <t>76,10</t>
  </si>
  <si>
    <t>30,62</t>
  </si>
  <si>
    <t>256,12</t>
  </si>
  <si>
    <t>82,22</t>
  </si>
  <si>
    <t>196,95</t>
  </si>
  <si>
    <t>63,71</t>
  </si>
  <si>
    <t>391,00</t>
  </si>
  <si>
    <t>187,66</t>
  </si>
  <si>
    <t>266,74</t>
  </si>
  <si>
    <t>93,67</t>
  </si>
  <si>
    <t>398,62</t>
  </si>
  <si>
    <t>174,77</t>
  </si>
  <si>
    <t>281,10</t>
  </si>
  <si>
    <t>102,01</t>
  </si>
  <si>
    <t>196,42</t>
  </si>
  <si>
    <t>ΠΡΙΝ ΤΗΝ ΑΝΑΓΩΓΗ ΠΙΝΑΚΑΣ 4 (ΜΟΡΙΑ ΣΥΝΕΧΙΖΟΜΕΝΗΣ ΕΚΠΑΙΔΕΥΣΗΣ)</t>
  </si>
  <si>
    <t>ΜΕΤΑ ΤΗΝ ΑΝΑΓΩΓΗ ΣΤΑ 40</t>
  </si>
  <si>
    <t>ΜΕΤΑ ΤΗΝ ΑΝΑΓΩΓΗ ΣΤΑ 60</t>
  </si>
  <si>
    <t>ΠΡΙΝ ΤΗΝ ΑΝΑΓΩΓΗ ΠΙΝΑΚΑΣ 4 (ΜΕΤΕΚΠΑΙΔΕΥΣΗ ΣΕ ΚΕΝΤΡΟ/ΚΕΝΤΡΑ ΕΛΛΑΔΑΣ Ή ΕΞΩΤΕΡΙΚΟΥ)</t>
  </si>
  <si>
    <t>ΗΜΕΡΟΜΗΝΙΑ ΑΝΑΡΤΗΣΗΣ 27/10/2020</t>
  </si>
  <si>
    <t>ΗΜΕΡΟΜΗΝΙΑ ΛΗΞΗΣ ΕΝΣΤΑΣΕΩΝ ΕΩΣ ΚΑΙ 03/11/2020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</si>
</sst>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</font>
    <font>
      <b/>
      <sz val="11"/>
      <color theme="1"/>
      <name val="Calibri"/>
      <family val="2"/>
      <charset val="161"/>
    </font>
    <font>
      <vertAlign val="superscript"/>
      <sz val="11"/>
      <color theme="1"/>
      <name val="Calibri"/>
      <family val="2"/>
      <charset val="161"/>
    </font>
    <font>
      <sz val="11"/>
      <name val="Calibri"/>
      <family val="2"/>
      <charset val="161"/>
      <scheme val="minor"/>
    </font>
    <font>
      <vertAlign val="superscript"/>
      <sz val="11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</font>
    <font>
      <b/>
      <sz val="12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</font>
    <font>
      <sz val="11"/>
      <color theme="0"/>
      <name val="Calibri"/>
      <family val="2"/>
      <charset val="161"/>
      <scheme val="minor"/>
    </font>
    <font>
      <b/>
      <sz val="12"/>
      <color rgb="FFFF0000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/>
    <xf numFmtId="0" fontId="3" fillId="0" borderId="7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7" fillId="0" borderId="0" xfId="0" applyFont="1"/>
    <xf numFmtId="0" fontId="8" fillId="2" borderId="34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wrapText="1"/>
    </xf>
    <xf numFmtId="0" fontId="8" fillId="2" borderId="37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2" fontId="0" fillId="0" borderId="32" xfId="0" applyNumberFormat="1" applyBorder="1" applyAlignment="1">
      <alignment horizontal="center"/>
    </xf>
    <xf numFmtId="2" fontId="2" fillId="0" borderId="32" xfId="0" applyNumberFormat="1" applyFont="1" applyBorder="1" applyAlignment="1">
      <alignment horizontal="center"/>
    </xf>
    <xf numFmtId="2" fontId="3" fillId="0" borderId="21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/>
    </xf>
    <xf numFmtId="2" fontId="3" fillId="0" borderId="21" xfId="0" applyNumberFormat="1" applyFont="1" applyBorder="1" applyAlignment="1">
      <alignment horizontal="center" wrapText="1"/>
    </xf>
    <xf numFmtId="2" fontId="6" fillId="0" borderId="4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3" fillId="0" borderId="6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/>
    </xf>
    <xf numFmtId="2" fontId="4" fillId="0" borderId="6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4" fillId="0" borderId="32" xfId="0" applyNumberFormat="1" applyFont="1" applyBorder="1" applyAlignment="1">
      <alignment horizontal="center" vertical="center" wrapText="1"/>
    </xf>
    <xf numFmtId="2" fontId="3" fillId="0" borderId="32" xfId="0" applyNumberFormat="1" applyFont="1" applyBorder="1" applyAlignment="1">
      <alignment horizontal="center" vertical="center" wrapText="1"/>
    </xf>
    <xf numFmtId="2" fontId="0" fillId="0" borderId="42" xfId="0" applyNumberFormat="1" applyBorder="1" applyAlignment="1">
      <alignment horizontal="center"/>
    </xf>
    <xf numFmtId="2" fontId="0" fillId="0" borderId="32" xfId="0" applyNumberFormat="1" applyBorder="1" applyAlignment="1">
      <alignment horizontal="center" wrapText="1"/>
    </xf>
    <xf numFmtId="2" fontId="0" fillId="0" borderId="6" xfId="0" applyNumberFormat="1" applyBorder="1" applyAlignment="1">
      <alignment horizontal="center" wrapText="1"/>
    </xf>
    <xf numFmtId="2" fontId="0" fillId="0" borderId="2" xfId="0" applyNumberFormat="1" applyBorder="1" applyAlignment="1">
      <alignment horizontal="center" wrapText="1"/>
    </xf>
    <xf numFmtId="0" fontId="10" fillId="2" borderId="13" xfId="0" applyFont="1" applyFill="1" applyBorder="1" applyAlignment="1">
      <alignment horizontal="center" vertical="center" wrapText="1"/>
    </xf>
    <xf numFmtId="0" fontId="11" fillId="0" borderId="0" xfId="0" applyFont="1"/>
    <xf numFmtId="49" fontId="11" fillId="0" borderId="0" xfId="0" applyNumberFormat="1" applyFont="1"/>
    <xf numFmtId="49" fontId="0" fillId="0" borderId="20" xfId="0" applyNumberFormat="1" applyBorder="1" applyAlignment="1">
      <alignment horizontal="center"/>
    </xf>
    <xf numFmtId="49" fontId="0" fillId="0" borderId="32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0" fillId="4" borderId="7" xfId="0" applyNumberFormat="1" applyFill="1" applyBorder="1" applyAlignment="1">
      <alignment horizontal="center"/>
    </xf>
    <xf numFmtId="49" fontId="0" fillId="4" borderId="6" xfId="0" applyNumberFormat="1" applyFill="1" applyBorder="1" applyAlignment="1">
      <alignment horizontal="center"/>
    </xf>
    <xf numFmtId="49" fontId="0" fillId="4" borderId="3" xfId="0" applyNumberFormat="1" applyFill="1" applyBorder="1" applyAlignment="1">
      <alignment horizontal="center"/>
    </xf>
    <xf numFmtId="49" fontId="0" fillId="4" borderId="2" xfId="0" applyNumberFormat="1" applyFill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12" fillId="0" borderId="0" xfId="0" applyFont="1"/>
    <xf numFmtId="0" fontId="8" fillId="2" borderId="33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4" fillId="2" borderId="45" xfId="0" applyFont="1" applyFill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 wrapText="1"/>
    </xf>
    <xf numFmtId="0" fontId="4" fillId="2" borderId="47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/>
    </xf>
    <xf numFmtId="0" fontId="9" fillId="3" borderId="27" xfId="0" applyFont="1" applyFill="1" applyBorder="1" applyAlignment="1">
      <alignment horizontal="center"/>
    </xf>
    <xf numFmtId="0" fontId="9" fillId="3" borderId="31" xfId="0" applyFont="1" applyFill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3" fillId="0" borderId="2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49" fontId="0" fillId="4" borderId="6" xfId="0" applyNumberFormat="1" applyFill="1" applyBorder="1" applyAlignment="1">
      <alignment horizontal="center" wrapText="1"/>
    </xf>
    <xf numFmtId="49" fontId="0" fillId="4" borderId="4" xfId="0" applyNumberFormat="1" applyFill="1" applyBorder="1" applyAlignment="1">
      <alignment horizontal="center" wrapText="1"/>
    </xf>
    <xf numFmtId="49" fontId="0" fillId="4" borderId="2" xfId="0" applyNumberFormat="1" applyFill="1" applyBorder="1" applyAlignment="1">
      <alignment horizontal="center" wrapText="1"/>
    </xf>
    <xf numFmtId="49" fontId="0" fillId="4" borderId="1" xfId="0" applyNumberFormat="1" applyFill="1" applyBorder="1" applyAlignment="1">
      <alignment horizontal="center" wrapText="1"/>
    </xf>
    <xf numFmtId="0" fontId="0" fillId="0" borderId="2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2" fontId="0" fillId="4" borderId="6" xfId="0" applyNumberFormat="1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0" fontId="9" fillId="3" borderId="15" xfId="0" applyFont="1" applyFill="1" applyBorder="1" applyAlignment="1">
      <alignment horizontal="center"/>
    </xf>
    <xf numFmtId="0" fontId="9" fillId="3" borderId="14" xfId="0" applyFont="1" applyFill="1" applyBorder="1" applyAlignment="1">
      <alignment horizontal="center"/>
    </xf>
    <xf numFmtId="0" fontId="9" fillId="3" borderId="19" xfId="0" applyFont="1" applyFill="1" applyBorder="1" applyAlignment="1">
      <alignment horizontal="center"/>
    </xf>
    <xf numFmtId="0" fontId="4" fillId="0" borderId="6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0" xfId="0" applyFont="1" applyBorder="1" applyAlignment="1">
      <alignment horizontal="left"/>
    </xf>
  </cellXfs>
  <cellStyles count="1">
    <cellStyle name="Κανονικό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F06EC-85E1-45D2-B1E3-566D65903AAA}">
  <sheetPr>
    <pageSetUpPr fitToPage="1"/>
  </sheetPr>
  <dimension ref="C3:W110"/>
  <sheetViews>
    <sheetView tabSelected="1" workbookViewId="0">
      <selection activeCell="I17" sqref="I17"/>
    </sheetView>
  </sheetViews>
  <sheetFormatPr defaultRowHeight="15" x14ac:dyDescent="0.25"/>
  <cols>
    <col min="1" max="2" width="25.7109375" customWidth="1"/>
    <col min="3" max="3" width="14.42578125" customWidth="1"/>
    <col min="4" max="4" width="15.42578125" customWidth="1"/>
    <col min="5" max="5" width="10.42578125" customWidth="1"/>
    <col min="6" max="6" width="8.85546875" customWidth="1"/>
    <col min="7" max="7" width="9.28515625" customWidth="1"/>
    <col min="8" max="8" width="8.7109375" customWidth="1"/>
    <col min="9" max="9" width="9.140625" customWidth="1"/>
    <col min="10" max="10" width="8.42578125" customWidth="1"/>
    <col min="11" max="11" width="8.28515625" customWidth="1"/>
    <col min="12" max="12" width="8.42578125" customWidth="1"/>
  </cols>
  <sheetData>
    <row r="3" spans="3:17" ht="15.75" thickBot="1" x14ac:dyDescent="0.3"/>
    <row r="4" spans="3:17" ht="18" thickBot="1" x14ac:dyDescent="0.3">
      <c r="C4" s="56" t="s">
        <v>69</v>
      </c>
      <c r="D4" s="57"/>
      <c r="E4" s="57"/>
      <c r="F4" s="57"/>
      <c r="G4" s="57"/>
      <c r="H4" s="57"/>
      <c r="I4" s="57"/>
      <c r="J4" s="57"/>
      <c r="K4" s="57"/>
      <c r="L4" s="58"/>
      <c r="M4" s="4"/>
    </row>
    <row r="5" spans="3:17" x14ac:dyDescent="0.25">
      <c r="C5" s="59"/>
      <c r="D5" s="60"/>
      <c r="E5" s="60"/>
      <c r="F5" s="60"/>
      <c r="G5" s="60"/>
      <c r="H5" s="60"/>
      <c r="I5" s="60"/>
      <c r="J5" s="60"/>
      <c r="K5" s="60"/>
      <c r="L5" s="61"/>
    </row>
    <row r="6" spans="3:17" ht="45" customHeight="1" x14ac:dyDescent="0.25">
      <c r="C6" s="62" t="s">
        <v>62</v>
      </c>
      <c r="D6" s="63"/>
      <c r="E6" s="63"/>
      <c r="F6" s="63"/>
      <c r="G6" s="63"/>
      <c r="H6" s="63"/>
      <c r="I6" s="63"/>
      <c r="J6" s="63"/>
      <c r="K6" s="63"/>
      <c r="L6" s="64"/>
      <c r="O6" s="34">
        <v>500</v>
      </c>
      <c r="P6" s="34">
        <v>300</v>
      </c>
      <c r="Q6" s="34">
        <v>200</v>
      </c>
    </row>
    <row r="7" spans="3:17" ht="15" customHeight="1" x14ac:dyDescent="0.25">
      <c r="C7" s="2" t="s">
        <v>15</v>
      </c>
      <c r="D7" s="65" t="s">
        <v>45</v>
      </c>
      <c r="E7" s="66"/>
      <c r="F7" s="66"/>
      <c r="G7" s="66"/>
      <c r="H7" s="66"/>
      <c r="I7" s="66"/>
      <c r="J7" s="66"/>
      <c r="K7" s="66"/>
      <c r="L7" s="67"/>
      <c r="O7" s="35">
        <f>O6/E26</f>
        <v>1.2787723785166241</v>
      </c>
      <c r="P7" s="34">
        <f>P6/G21</f>
        <v>2.1052631578947367</v>
      </c>
      <c r="Q7" s="34">
        <f>Q6/I22</f>
        <v>4</v>
      </c>
    </row>
    <row r="8" spans="3:17" ht="15" customHeight="1" x14ac:dyDescent="0.25">
      <c r="C8" s="2" t="s">
        <v>13</v>
      </c>
      <c r="D8" s="68" t="s">
        <v>61</v>
      </c>
      <c r="E8" s="69"/>
      <c r="F8" s="69"/>
      <c r="G8" s="69"/>
      <c r="H8" s="69"/>
      <c r="I8" s="69"/>
      <c r="J8" s="69"/>
      <c r="K8" s="69"/>
      <c r="L8" s="70"/>
    </row>
    <row r="9" spans="3:17" ht="30" x14ac:dyDescent="0.25">
      <c r="C9" s="2" t="s">
        <v>11</v>
      </c>
      <c r="D9" s="71" t="s">
        <v>60</v>
      </c>
      <c r="E9" s="72"/>
      <c r="F9" s="72"/>
      <c r="G9" s="72"/>
      <c r="H9" s="72"/>
      <c r="I9" s="72"/>
      <c r="J9" s="72"/>
      <c r="K9" s="72"/>
      <c r="L9" s="73"/>
      <c r="N9" s="3"/>
    </row>
    <row r="10" spans="3:17" ht="16.149999999999999" customHeight="1" x14ac:dyDescent="0.25">
      <c r="C10" s="2" t="s">
        <v>9</v>
      </c>
      <c r="D10" s="71" t="s">
        <v>8</v>
      </c>
      <c r="E10" s="72"/>
      <c r="F10" s="72"/>
      <c r="G10" s="72"/>
      <c r="H10" s="72"/>
      <c r="I10" s="72"/>
      <c r="J10" s="72"/>
      <c r="K10" s="72"/>
      <c r="L10" s="73"/>
    </row>
    <row r="11" spans="3:17" ht="15.75" thickBot="1" x14ac:dyDescent="0.3">
      <c r="C11" s="74"/>
      <c r="D11" s="75"/>
      <c r="E11" s="75"/>
      <c r="F11" s="75"/>
      <c r="G11" s="75"/>
      <c r="H11" s="75"/>
      <c r="I11" s="75"/>
      <c r="J11" s="75"/>
      <c r="K11" s="75"/>
      <c r="L11" s="76"/>
    </row>
    <row r="12" spans="3:17" ht="30" customHeight="1" thickBot="1" x14ac:dyDescent="0.3">
      <c r="C12" s="50" t="s">
        <v>7</v>
      </c>
      <c r="D12" s="50" t="s">
        <v>6</v>
      </c>
      <c r="E12" s="54" t="s">
        <v>63</v>
      </c>
      <c r="F12" s="55"/>
      <c r="G12" s="55" t="s">
        <v>64</v>
      </c>
      <c r="H12" s="55"/>
      <c r="I12" s="55" t="s">
        <v>65</v>
      </c>
      <c r="J12" s="55"/>
      <c r="K12" s="55" t="s">
        <v>66</v>
      </c>
      <c r="L12" s="77"/>
    </row>
    <row r="13" spans="3:17" ht="26.25" customHeight="1" thickBot="1" x14ac:dyDescent="0.3">
      <c r="C13" s="51"/>
      <c r="D13" s="51"/>
      <c r="E13" s="47" t="s">
        <v>67</v>
      </c>
      <c r="F13" s="5" t="s">
        <v>68</v>
      </c>
      <c r="G13" s="5" t="s">
        <v>67</v>
      </c>
      <c r="H13" s="5" t="s">
        <v>68</v>
      </c>
      <c r="I13" s="5" t="s">
        <v>67</v>
      </c>
      <c r="J13" s="5" t="s">
        <v>68</v>
      </c>
      <c r="K13" s="5" t="s">
        <v>67</v>
      </c>
      <c r="L13" s="6" t="s">
        <v>68</v>
      </c>
    </row>
    <row r="14" spans="3:17" ht="27" customHeight="1" thickBot="1" x14ac:dyDescent="0.3">
      <c r="C14" s="36" t="s">
        <v>42</v>
      </c>
      <c r="D14" s="37" t="s">
        <v>41</v>
      </c>
      <c r="E14" s="11" t="s">
        <v>82</v>
      </c>
      <c r="F14" s="13">
        <f>E14*$O$7</f>
        <v>0</v>
      </c>
      <c r="G14" s="31">
        <v>8</v>
      </c>
      <c r="H14" s="13">
        <f>G14*$P$7</f>
        <v>16.842105263157894</v>
      </c>
      <c r="I14" s="31">
        <v>0</v>
      </c>
      <c r="J14" s="13">
        <f>I14*$Q$7</f>
        <v>0</v>
      </c>
      <c r="K14" s="31">
        <v>8</v>
      </c>
      <c r="L14" s="18">
        <f t="shared" ref="L14:L26" si="0">F14+H14+J14</f>
        <v>16.842105263157894</v>
      </c>
    </row>
    <row r="15" spans="3:17" ht="15.75" thickBot="1" x14ac:dyDescent="0.3">
      <c r="C15" s="38" t="s">
        <v>40</v>
      </c>
      <c r="D15" s="39" t="s">
        <v>39</v>
      </c>
      <c r="E15" s="11" t="s">
        <v>83</v>
      </c>
      <c r="F15" s="13">
        <f t="shared" ref="F15:F26" si="1">E15*$O$7</f>
        <v>155.25575447570333</v>
      </c>
      <c r="G15" s="12">
        <v>26.25</v>
      </c>
      <c r="H15" s="13">
        <f t="shared" ref="H15:H26" si="2">G15*$P$7</f>
        <v>55.263157894736842</v>
      </c>
      <c r="I15" s="31">
        <v>40</v>
      </c>
      <c r="J15" s="13">
        <f t="shared" ref="J15:J26" si="3">I15*$Q$7</f>
        <v>160</v>
      </c>
      <c r="K15" s="31" t="s">
        <v>92</v>
      </c>
      <c r="L15" s="16">
        <f t="shared" si="0"/>
        <v>370.51891237044015</v>
      </c>
    </row>
    <row r="16" spans="3:17" ht="15.75" thickBot="1" x14ac:dyDescent="0.3">
      <c r="C16" s="38" t="s">
        <v>36</v>
      </c>
      <c r="D16" s="39" t="s">
        <v>35</v>
      </c>
      <c r="E16" s="11" t="s">
        <v>84</v>
      </c>
      <c r="F16" s="13">
        <f t="shared" si="1"/>
        <v>168.59335038363173</v>
      </c>
      <c r="G16" s="31">
        <v>94.9</v>
      </c>
      <c r="H16" s="13">
        <f t="shared" si="2"/>
        <v>199.78947368421052</v>
      </c>
      <c r="I16" s="31">
        <v>40</v>
      </c>
      <c r="J16" s="13">
        <f t="shared" si="3"/>
        <v>160</v>
      </c>
      <c r="K16" s="11" t="s">
        <v>93</v>
      </c>
      <c r="L16" s="16">
        <f t="shared" si="0"/>
        <v>528.38282406784219</v>
      </c>
    </row>
    <row r="17" spans="3:12" ht="15.75" thickBot="1" x14ac:dyDescent="0.3">
      <c r="C17" s="38" t="s">
        <v>32</v>
      </c>
      <c r="D17" s="39" t="s">
        <v>31</v>
      </c>
      <c r="E17" s="11" t="s">
        <v>85</v>
      </c>
      <c r="F17" s="13">
        <f t="shared" si="1"/>
        <v>97.314578005115081</v>
      </c>
      <c r="G17" s="12">
        <v>31.95</v>
      </c>
      <c r="H17" s="13">
        <f t="shared" si="2"/>
        <v>67.263157894736835</v>
      </c>
      <c r="I17" s="31">
        <v>30</v>
      </c>
      <c r="J17" s="13">
        <f t="shared" si="3"/>
        <v>120</v>
      </c>
      <c r="K17" s="11">
        <v>138.05000000000001</v>
      </c>
      <c r="L17" s="16">
        <f t="shared" si="0"/>
        <v>284.57773589985192</v>
      </c>
    </row>
    <row r="18" spans="3:12" ht="19.5" customHeight="1" thickBot="1" x14ac:dyDescent="0.3">
      <c r="C18" s="38" t="s">
        <v>30</v>
      </c>
      <c r="D18" s="39" t="s">
        <v>29</v>
      </c>
      <c r="E18" s="11">
        <v>73.64</v>
      </c>
      <c r="F18" s="13">
        <f t="shared" si="1"/>
        <v>94.168797953964201</v>
      </c>
      <c r="G18" s="31">
        <v>6.35</v>
      </c>
      <c r="H18" s="13">
        <f t="shared" si="2"/>
        <v>13.368421052631577</v>
      </c>
      <c r="I18" s="31">
        <v>0</v>
      </c>
      <c r="J18" s="13">
        <f t="shared" si="3"/>
        <v>0</v>
      </c>
      <c r="K18" s="11">
        <v>79.989999999999995</v>
      </c>
      <c r="L18" s="16">
        <f t="shared" si="0"/>
        <v>107.53721900659578</v>
      </c>
    </row>
    <row r="19" spans="3:12" ht="15.75" thickBot="1" x14ac:dyDescent="0.3">
      <c r="C19" s="38" t="s">
        <v>28</v>
      </c>
      <c r="D19" s="39" t="s">
        <v>27</v>
      </c>
      <c r="E19" s="11" t="s">
        <v>86</v>
      </c>
      <c r="F19" s="13">
        <f t="shared" si="1"/>
        <v>39.156010230179028</v>
      </c>
      <c r="G19" s="12">
        <v>43.05</v>
      </c>
      <c r="H19" s="13">
        <f t="shared" si="2"/>
        <v>90.631578947368411</v>
      </c>
      <c r="I19" s="31">
        <v>20</v>
      </c>
      <c r="J19" s="13">
        <f t="shared" si="3"/>
        <v>80</v>
      </c>
      <c r="K19" s="11" t="s">
        <v>94</v>
      </c>
      <c r="L19" s="16">
        <f t="shared" si="0"/>
        <v>209.78758917754743</v>
      </c>
    </row>
    <row r="20" spans="3:12" ht="15.75" thickBot="1" x14ac:dyDescent="0.3">
      <c r="C20" s="38" t="s">
        <v>26</v>
      </c>
      <c r="D20" s="39" t="s">
        <v>25</v>
      </c>
      <c r="E20" s="11">
        <v>93.78</v>
      </c>
      <c r="F20" s="13">
        <f t="shared" si="1"/>
        <v>119.923273657289</v>
      </c>
      <c r="G20" s="31">
        <v>5.2</v>
      </c>
      <c r="H20" s="13">
        <f t="shared" si="2"/>
        <v>10.947368421052632</v>
      </c>
      <c r="I20" s="31">
        <v>30</v>
      </c>
      <c r="J20" s="13">
        <f t="shared" si="3"/>
        <v>120</v>
      </c>
      <c r="K20" s="11">
        <v>128.98000000000002</v>
      </c>
      <c r="L20" s="16">
        <f t="shared" si="0"/>
        <v>250.87064207834163</v>
      </c>
    </row>
    <row r="21" spans="3:12" ht="15.75" thickBot="1" x14ac:dyDescent="0.3">
      <c r="C21" s="38" t="s">
        <v>52</v>
      </c>
      <c r="D21" s="39" t="s">
        <v>51</v>
      </c>
      <c r="E21" s="11" t="s">
        <v>87</v>
      </c>
      <c r="F21" s="13">
        <f t="shared" si="1"/>
        <v>327.51918158567776</v>
      </c>
      <c r="G21" s="31">
        <v>142.5</v>
      </c>
      <c r="H21" s="14">
        <f t="shared" si="2"/>
        <v>300</v>
      </c>
      <c r="I21" s="31">
        <v>0</v>
      </c>
      <c r="J21" s="13">
        <f t="shared" si="3"/>
        <v>0</v>
      </c>
      <c r="K21" s="11" t="s">
        <v>95</v>
      </c>
      <c r="L21" s="17">
        <f t="shared" si="0"/>
        <v>627.51918158567776</v>
      </c>
    </row>
    <row r="22" spans="3:12" ht="15.75" thickBot="1" x14ac:dyDescent="0.3">
      <c r="C22" s="38" t="s">
        <v>50</v>
      </c>
      <c r="D22" s="39" t="s">
        <v>49</v>
      </c>
      <c r="E22" s="11">
        <v>108.95</v>
      </c>
      <c r="F22" s="13">
        <f t="shared" si="1"/>
        <v>139.3222506393862</v>
      </c>
      <c r="G22" s="12">
        <v>137.94999999999999</v>
      </c>
      <c r="H22" s="13">
        <f t="shared" si="2"/>
        <v>290.4210526315789</v>
      </c>
      <c r="I22" s="31">
        <v>50</v>
      </c>
      <c r="J22" s="14">
        <f t="shared" si="3"/>
        <v>200</v>
      </c>
      <c r="K22" s="31">
        <v>296.89999999999998</v>
      </c>
      <c r="L22" s="17">
        <f t="shared" si="0"/>
        <v>629.74330327096504</v>
      </c>
    </row>
    <row r="23" spans="3:12" ht="15.75" thickBot="1" x14ac:dyDescent="0.3">
      <c r="C23" s="38" t="s">
        <v>20</v>
      </c>
      <c r="D23" s="39" t="s">
        <v>19</v>
      </c>
      <c r="E23" s="11" t="s">
        <v>88</v>
      </c>
      <c r="F23" s="13">
        <f t="shared" si="1"/>
        <v>105.14066496163683</v>
      </c>
      <c r="G23" s="12">
        <v>92.55</v>
      </c>
      <c r="H23" s="13">
        <f t="shared" si="2"/>
        <v>194.84210526315789</v>
      </c>
      <c r="I23" s="31">
        <v>0</v>
      </c>
      <c r="J23" s="13">
        <f t="shared" si="3"/>
        <v>0</v>
      </c>
      <c r="K23" s="11" t="s">
        <v>96</v>
      </c>
      <c r="L23" s="17">
        <f t="shared" si="0"/>
        <v>299.98277022479471</v>
      </c>
    </row>
    <row r="24" spans="3:12" ht="15.75" thickBot="1" x14ac:dyDescent="0.3">
      <c r="C24" s="38" t="s">
        <v>1</v>
      </c>
      <c r="D24" s="39" t="s">
        <v>0</v>
      </c>
      <c r="E24" s="11" t="s">
        <v>89</v>
      </c>
      <c r="F24" s="13">
        <f t="shared" si="1"/>
        <v>251.85421994884911</v>
      </c>
      <c r="G24" s="12">
        <v>44.15</v>
      </c>
      <c r="H24" s="13">
        <f t="shared" si="2"/>
        <v>92.94736842105263</v>
      </c>
      <c r="I24" s="31">
        <v>40</v>
      </c>
      <c r="J24" s="13">
        <f t="shared" si="3"/>
        <v>160</v>
      </c>
      <c r="K24" s="11" t="s">
        <v>97</v>
      </c>
      <c r="L24" s="17">
        <f t="shared" si="0"/>
        <v>504.80158836990176</v>
      </c>
    </row>
    <row r="25" spans="3:12" ht="15.75" thickBot="1" x14ac:dyDescent="0.3">
      <c r="C25" s="38" t="s">
        <v>59</v>
      </c>
      <c r="D25" s="39" t="s">
        <v>58</v>
      </c>
      <c r="E25" s="11" t="s">
        <v>90</v>
      </c>
      <c r="F25" s="13">
        <f t="shared" si="1"/>
        <v>81.470588235294116</v>
      </c>
      <c r="G25" s="31">
        <v>8.3000000000000007</v>
      </c>
      <c r="H25" s="13">
        <f t="shared" si="2"/>
        <v>17.473684210526315</v>
      </c>
      <c r="I25" s="31">
        <v>30</v>
      </c>
      <c r="J25" s="13">
        <f t="shared" si="3"/>
        <v>120</v>
      </c>
      <c r="K25" s="11" t="s">
        <v>98</v>
      </c>
      <c r="L25" s="17">
        <f t="shared" si="0"/>
        <v>218.94427244582045</v>
      </c>
    </row>
    <row r="26" spans="3:12" x14ac:dyDescent="0.25">
      <c r="C26" s="38" t="s">
        <v>48</v>
      </c>
      <c r="D26" s="39" t="s">
        <v>47</v>
      </c>
      <c r="E26" s="11" t="s">
        <v>91</v>
      </c>
      <c r="F26" s="14">
        <f t="shared" si="1"/>
        <v>500</v>
      </c>
      <c r="G26" s="31">
        <v>42.7</v>
      </c>
      <c r="H26" s="13">
        <f t="shared" si="2"/>
        <v>89.89473684210526</v>
      </c>
      <c r="I26" s="31">
        <v>0</v>
      </c>
      <c r="J26" s="13">
        <f t="shared" si="3"/>
        <v>0</v>
      </c>
      <c r="K26" s="31">
        <v>433.7</v>
      </c>
      <c r="L26" s="17">
        <f t="shared" si="0"/>
        <v>589.8947368421052</v>
      </c>
    </row>
    <row r="27" spans="3:12" ht="31.5" customHeight="1" x14ac:dyDescent="0.25">
      <c r="C27" s="40" t="s">
        <v>22</v>
      </c>
      <c r="D27" s="41" t="s">
        <v>21</v>
      </c>
      <c r="E27" s="78" t="s">
        <v>73</v>
      </c>
      <c r="F27" s="78"/>
      <c r="G27" s="78"/>
      <c r="H27" s="78"/>
      <c r="I27" s="78"/>
      <c r="J27" s="78"/>
      <c r="K27" s="78"/>
      <c r="L27" s="79"/>
    </row>
    <row r="28" spans="3:12" ht="28.5" customHeight="1" x14ac:dyDescent="0.25">
      <c r="C28" s="40" t="s">
        <v>34</v>
      </c>
      <c r="D28" s="41" t="s">
        <v>33</v>
      </c>
      <c r="E28" s="78" t="s">
        <v>74</v>
      </c>
      <c r="F28" s="78"/>
      <c r="G28" s="78"/>
      <c r="H28" s="78"/>
      <c r="I28" s="78"/>
      <c r="J28" s="78"/>
      <c r="K28" s="78"/>
      <c r="L28" s="79"/>
    </row>
    <row r="29" spans="3:12" ht="27" customHeight="1" x14ac:dyDescent="0.25">
      <c r="C29" s="40" t="s">
        <v>54</v>
      </c>
      <c r="D29" s="41" t="s">
        <v>53</v>
      </c>
      <c r="E29" s="78" t="s">
        <v>75</v>
      </c>
      <c r="F29" s="78"/>
      <c r="G29" s="78"/>
      <c r="H29" s="78"/>
      <c r="I29" s="78"/>
      <c r="J29" s="78"/>
      <c r="K29" s="78"/>
      <c r="L29" s="79"/>
    </row>
    <row r="30" spans="3:12" ht="29.25" customHeight="1" thickBot="1" x14ac:dyDescent="0.3">
      <c r="C30" s="42" t="s">
        <v>38</v>
      </c>
      <c r="D30" s="43" t="s">
        <v>37</v>
      </c>
      <c r="E30" s="80" t="s">
        <v>76</v>
      </c>
      <c r="F30" s="80"/>
      <c r="G30" s="80"/>
      <c r="H30" s="80"/>
      <c r="I30" s="80"/>
      <c r="J30" s="80"/>
      <c r="K30" s="80"/>
      <c r="L30" s="81"/>
    </row>
    <row r="34" spans="3:16" ht="15.75" thickBot="1" x14ac:dyDescent="0.3"/>
    <row r="35" spans="3:16" ht="16.5" thickBot="1" x14ac:dyDescent="0.3">
      <c r="C35" s="56" t="s">
        <v>69</v>
      </c>
      <c r="D35" s="57"/>
      <c r="E35" s="57"/>
      <c r="F35" s="57"/>
      <c r="G35" s="57"/>
      <c r="H35" s="57"/>
      <c r="I35" s="57"/>
      <c r="J35" s="57"/>
      <c r="K35" s="57"/>
      <c r="L35" s="58"/>
    </row>
    <row r="36" spans="3:16" x14ac:dyDescent="0.25">
      <c r="C36" s="59"/>
      <c r="D36" s="60"/>
      <c r="E36" s="60"/>
      <c r="F36" s="60"/>
      <c r="G36" s="60"/>
      <c r="H36" s="60"/>
      <c r="I36" s="60"/>
      <c r="J36" s="60"/>
      <c r="K36" s="60"/>
      <c r="L36" s="61"/>
    </row>
    <row r="37" spans="3:16" ht="35.25" customHeight="1" x14ac:dyDescent="0.25">
      <c r="C37" s="82" t="s">
        <v>57</v>
      </c>
      <c r="D37" s="83"/>
      <c r="E37" s="83"/>
      <c r="F37" s="83"/>
      <c r="G37" s="83"/>
      <c r="H37" s="83"/>
      <c r="I37" s="83"/>
      <c r="J37" s="83"/>
      <c r="K37" s="83"/>
      <c r="L37" s="84"/>
    </row>
    <row r="38" spans="3:16" ht="30" x14ac:dyDescent="0.25">
      <c r="C38" s="2" t="s">
        <v>15</v>
      </c>
      <c r="D38" s="71" t="s">
        <v>45</v>
      </c>
      <c r="E38" s="72"/>
      <c r="F38" s="72"/>
      <c r="G38" s="72"/>
      <c r="H38" s="72"/>
      <c r="I38" s="72"/>
      <c r="J38" s="72"/>
      <c r="K38" s="72"/>
      <c r="L38" s="73"/>
    </row>
    <row r="39" spans="3:16" ht="26.25" customHeight="1" x14ac:dyDescent="0.25">
      <c r="C39" s="2" t="s">
        <v>13</v>
      </c>
      <c r="D39" s="68" t="s">
        <v>56</v>
      </c>
      <c r="E39" s="69"/>
      <c r="F39" s="69"/>
      <c r="G39" s="69"/>
      <c r="H39" s="69"/>
      <c r="I39" s="69"/>
      <c r="J39" s="69"/>
      <c r="K39" s="69"/>
      <c r="L39" s="70"/>
      <c r="N39" s="34">
        <v>500</v>
      </c>
      <c r="O39" s="34">
        <v>300</v>
      </c>
      <c r="P39" s="34">
        <v>200</v>
      </c>
    </row>
    <row r="40" spans="3:16" ht="30" x14ac:dyDescent="0.25">
      <c r="C40" s="2" t="s">
        <v>11</v>
      </c>
      <c r="D40" s="71" t="s">
        <v>55</v>
      </c>
      <c r="E40" s="72"/>
      <c r="F40" s="72"/>
      <c r="G40" s="72"/>
      <c r="H40" s="72"/>
      <c r="I40" s="72"/>
      <c r="J40" s="72"/>
      <c r="K40" s="72"/>
      <c r="L40" s="73"/>
      <c r="N40" s="35">
        <f>N39/E57</f>
        <v>1.2787723785166241</v>
      </c>
      <c r="O40" s="34">
        <f>O39/G50</f>
        <v>1.4796547472256474</v>
      </c>
      <c r="P40" s="34">
        <f>P39/I50</f>
        <v>1</v>
      </c>
    </row>
    <row r="41" spans="3:16" ht="15" customHeight="1" x14ac:dyDescent="0.25">
      <c r="C41" s="2" t="s">
        <v>9</v>
      </c>
      <c r="D41" s="71" t="s">
        <v>8</v>
      </c>
      <c r="E41" s="72"/>
      <c r="F41" s="72"/>
      <c r="G41" s="72"/>
      <c r="H41" s="72"/>
      <c r="I41" s="72"/>
      <c r="J41" s="72"/>
      <c r="K41" s="72"/>
      <c r="L41" s="73"/>
    </row>
    <row r="42" spans="3:16" ht="15.75" thickBot="1" x14ac:dyDescent="0.3">
      <c r="C42" s="74"/>
      <c r="D42" s="75"/>
      <c r="E42" s="75"/>
      <c r="F42" s="75"/>
      <c r="G42" s="75"/>
      <c r="H42" s="75"/>
      <c r="I42" s="75"/>
      <c r="J42" s="75"/>
      <c r="K42" s="75"/>
      <c r="L42" s="76"/>
    </row>
    <row r="43" spans="3:16" ht="45" customHeight="1" thickBot="1" x14ac:dyDescent="0.3">
      <c r="C43" s="52" t="s">
        <v>7</v>
      </c>
      <c r="D43" s="50" t="s">
        <v>6</v>
      </c>
      <c r="E43" s="54" t="s">
        <v>63</v>
      </c>
      <c r="F43" s="55"/>
      <c r="G43" s="55" t="s">
        <v>64</v>
      </c>
      <c r="H43" s="55"/>
      <c r="I43" s="55" t="s">
        <v>65</v>
      </c>
      <c r="J43" s="55"/>
      <c r="K43" s="55" t="s">
        <v>66</v>
      </c>
      <c r="L43" s="77"/>
    </row>
    <row r="44" spans="3:16" ht="30.75" customHeight="1" thickBot="1" x14ac:dyDescent="0.3">
      <c r="C44" s="53"/>
      <c r="D44" s="51"/>
      <c r="E44" s="48" t="s">
        <v>67</v>
      </c>
      <c r="F44" s="7" t="s">
        <v>68</v>
      </c>
      <c r="G44" s="7" t="s">
        <v>67</v>
      </c>
      <c r="H44" s="7" t="s">
        <v>68</v>
      </c>
      <c r="I44" s="7" t="s">
        <v>67</v>
      </c>
      <c r="J44" s="7" t="s">
        <v>68</v>
      </c>
      <c r="K44" s="7" t="s">
        <v>70</v>
      </c>
      <c r="L44" s="8" t="s">
        <v>68</v>
      </c>
    </row>
    <row r="45" spans="3:16" ht="15.75" thickBot="1" x14ac:dyDescent="0.3">
      <c r="C45" s="36" t="s">
        <v>42</v>
      </c>
      <c r="D45" s="37" t="s">
        <v>41</v>
      </c>
      <c r="E45" s="31">
        <v>0</v>
      </c>
      <c r="F45" s="13">
        <f>E45*$N$40</f>
        <v>0</v>
      </c>
      <c r="G45" s="31">
        <v>8</v>
      </c>
      <c r="H45" s="13">
        <f>G45*$O$40</f>
        <v>11.837237977805179</v>
      </c>
      <c r="I45" s="31">
        <v>0</v>
      </c>
      <c r="J45" s="13">
        <f>I45*$P$40</f>
        <v>0</v>
      </c>
      <c r="K45" s="31">
        <v>8</v>
      </c>
      <c r="L45" s="15">
        <f t="shared" ref="L45:L57" si="4">F45+H45+J45</f>
        <v>11.837237977805179</v>
      </c>
    </row>
    <row r="46" spans="3:16" ht="15.75" thickBot="1" x14ac:dyDescent="0.3">
      <c r="C46" s="38" t="s">
        <v>40</v>
      </c>
      <c r="D46" s="39" t="s">
        <v>39</v>
      </c>
      <c r="E46" s="11" t="s">
        <v>83</v>
      </c>
      <c r="F46" s="13">
        <f t="shared" ref="F46:F57" si="5">E46*$N$40</f>
        <v>155.25575447570333</v>
      </c>
      <c r="G46" s="12">
        <v>26.25</v>
      </c>
      <c r="H46" s="13">
        <f t="shared" ref="H46:H57" si="6">G46*$O$40</f>
        <v>38.840937114673245</v>
      </c>
      <c r="I46" s="31">
        <v>40</v>
      </c>
      <c r="J46" s="13">
        <f t="shared" ref="J46:J57" si="7">I46*$P$40</f>
        <v>40</v>
      </c>
      <c r="K46" s="11" t="s">
        <v>92</v>
      </c>
      <c r="L46" s="16">
        <f t="shared" si="4"/>
        <v>234.09669159037657</v>
      </c>
    </row>
    <row r="47" spans="3:16" ht="15.75" thickBot="1" x14ac:dyDescent="0.3">
      <c r="C47" s="38" t="s">
        <v>36</v>
      </c>
      <c r="D47" s="39" t="s">
        <v>35</v>
      </c>
      <c r="E47" s="11" t="s">
        <v>84</v>
      </c>
      <c r="F47" s="13">
        <f t="shared" si="5"/>
        <v>168.59335038363173</v>
      </c>
      <c r="G47" s="31">
        <v>94.9</v>
      </c>
      <c r="H47" s="13">
        <f t="shared" si="6"/>
        <v>140.41923551171394</v>
      </c>
      <c r="I47" s="31">
        <v>40</v>
      </c>
      <c r="J47" s="13">
        <f t="shared" si="7"/>
        <v>40</v>
      </c>
      <c r="K47" s="11" t="s">
        <v>93</v>
      </c>
      <c r="L47" s="16">
        <f t="shared" si="4"/>
        <v>349.01258589534564</v>
      </c>
    </row>
    <row r="48" spans="3:16" ht="14.45" customHeight="1" thickBot="1" x14ac:dyDescent="0.3">
      <c r="C48" s="38" t="s">
        <v>30</v>
      </c>
      <c r="D48" s="39" t="s">
        <v>29</v>
      </c>
      <c r="E48" s="11">
        <v>73.64</v>
      </c>
      <c r="F48" s="13">
        <f t="shared" si="5"/>
        <v>94.168797953964201</v>
      </c>
      <c r="G48" s="12">
        <v>6.35</v>
      </c>
      <c r="H48" s="13">
        <f t="shared" si="6"/>
        <v>9.3958076448828596</v>
      </c>
      <c r="I48" s="31">
        <v>0</v>
      </c>
      <c r="J48" s="13">
        <f t="shared" si="7"/>
        <v>0</v>
      </c>
      <c r="K48" s="11">
        <v>79.989999999999995</v>
      </c>
      <c r="L48" s="16">
        <f t="shared" si="4"/>
        <v>103.56460559884707</v>
      </c>
    </row>
    <row r="49" spans="3:12" ht="15.75" thickBot="1" x14ac:dyDescent="0.3">
      <c r="C49" s="38" t="s">
        <v>28</v>
      </c>
      <c r="D49" s="39" t="s">
        <v>27</v>
      </c>
      <c r="E49" s="11" t="s">
        <v>86</v>
      </c>
      <c r="F49" s="13">
        <f t="shared" si="5"/>
        <v>39.156010230179028</v>
      </c>
      <c r="G49" s="12">
        <v>43.05</v>
      </c>
      <c r="H49" s="13">
        <f t="shared" si="6"/>
        <v>63.699136868064116</v>
      </c>
      <c r="I49" s="31">
        <v>20</v>
      </c>
      <c r="J49" s="13">
        <f t="shared" si="7"/>
        <v>20</v>
      </c>
      <c r="K49" s="11" t="s">
        <v>94</v>
      </c>
      <c r="L49" s="16">
        <f t="shared" si="4"/>
        <v>122.85514709824315</v>
      </c>
    </row>
    <row r="50" spans="3:12" ht="14.45" customHeight="1" thickBot="1" x14ac:dyDescent="0.3">
      <c r="C50" s="38" t="s">
        <v>3</v>
      </c>
      <c r="D50" s="39" t="s">
        <v>2</v>
      </c>
      <c r="E50" s="11" t="s">
        <v>99</v>
      </c>
      <c r="F50" s="13">
        <f t="shared" si="5"/>
        <v>251.17647058823528</v>
      </c>
      <c r="G50" s="12">
        <v>202.75</v>
      </c>
      <c r="H50" s="14">
        <f t="shared" si="6"/>
        <v>300</v>
      </c>
      <c r="I50" s="31">
        <v>200</v>
      </c>
      <c r="J50" s="14">
        <f t="shared" si="7"/>
        <v>200</v>
      </c>
      <c r="K50" s="11" t="s">
        <v>80</v>
      </c>
      <c r="L50" s="16">
        <f t="shared" si="4"/>
        <v>751.17647058823525</v>
      </c>
    </row>
    <row r="51" spans="3:12" ht="15.75" thickBot="1" x14ac:dyDescent="0.3">
      <c r="C51" s="38" t="s">
        <v>26</v>
      </c>
      <c r="D51" s="39" t="s">
        <v>25</v>
      </c>
      <c r="E51" s="11">
        <v>93.78</v>
      </c>
      <c r="F51" s="13">
        <f t="shared" si="5"/>
        <v>119.923273657289</v>
      </c>
      <c r="G51" s="31">
        <v>5.2</v>
      </c>
      <c r="H51" s="13">
        <f t="shared" si="6"/>
        <v>7.694204685573367</v>
      </c>
      <c r="I51" s="31">
        <v>30</v>
      </c>
      <c r="J51" s="13">
        <f t="shared" si="7"/>
        <v>30</v>
      </c>
      <c r="K51" s="11">
        <v>128.98000000000002</v>
      </c>
      <c r="L51" s="16">
        <f t="shared" si="4"/>
        <v>157.61747834286237</v>
      </c>
    </row>
    <row r="52" spans="3:12" ht="15.75" thickBot="1" x14ac:dyDescent="0.3">
      <c r="C52" s="38" t="s">
        <v>52</v>
      </c>
      <c r="D52" s="39" t="s">
        <v>51</v>
      </c>
      <c r="E52" s="11" t="s">
        <v>87</v>
      </c>
      <c r="F52" s="13">
        <f t="shared" si="5"/>
        <v>327.51918158567776</v>
      </c>
      <c r="G52" s="31">
        <v>142.5</v>
      </c>
      <c r="H52" s="13">
        <f t="shared" si="6"/>
        <v>210.85080147965476</v>
      </c>
      <c r="I52" s="31">
        <v>0</v>
      </c>
      <c r="J52" s="13">
        <f t="shared" si="7"/>
        <v>0</v>
      </c>
      <c r="K52" s="11" t="s">
        <v>95</v>
      </c>
      <c r="L52" s="17">
        <f t="shared" si="4"/>
        <v>538.36998306533246</v>
      </c>
    </row>
    <row r="53" spans="3:12" ht="15.75" thickBot="1" x14ac:dyDescent="0.3">
      <c r="C53" s="38" t="s">
        <v>50</v>
      </c>
      <c r="D53" s="39" t="s">
        <v>49</v>
      </c>
      <c r="E53" s="11">
        <v>108.95</v>
      </c>
      <c r="F53" s="13">
        <f t="shared" si="5"/>
        <v>139.3222506393862</v>
      </c>
      <c r="G53" s="12">
        <v>137.94999999999999</v>
      </c>
      <c r="H53" s="13">
        <f t="shared" si="6"/>
        <v>204.11837237977804</v>
      </c>
      <c r="I53" s="31">
        <v>50</v>
      </c>
      <c r="J53" s="13">
        <f t="shared" si="7"/>
        <v>50</v>
      </c>
      <c r="K53" s="31">
        <v>296.89999999999998</v>
      </c>
      <c r="L53" s="17">
        <f t="shared" si="4"/>
        <v>393.44062301916426</v>
      </c>
    </row>
    <row r="54" spans="3:12" ht="15.75" thickBot="1" x14ac:dyDescent="0.3">
      <c r="C54" s="38" t="s">
        <v>24</v>
      </c>
      <c r="D54" s="39" t="s">
        <v>23</v>
      </c>
      <c r="E54" s="11">
        <v>118.50999999999999</v>
      </c>
      <c r="F54" s="13">
        <f t="shared" si="5"/>
        <v>151.54731457800511</v>
      </c>
      <c r="G54" s="12">
        <v>90.15</v>
      </c>
      <c r="H54" s="13">
        <f t="shared" si="6"/>
        <v>133.39087546239213</v>
      </c>
      <c r="I54" s="31">
        <v>40</v>
      </c>
      <c r="J54" s="13">
        <f t="shared" si="7"/>
        <v>40</v>
      </c>
      <c r="K54" s="11">
        <v>248.66</v>
      </c>
      <c r="L54" s="17">
        <f t="shared" si="4"/>
        <v>324.93819004039722</v>
      </c>
    </row>
    <row r="55" spans="3:12" ht="15.75" thickBot="1" x14ac:dyDescent="0.3">
      <c r="C55" s="38" t="s">
        <v>20</v>
      </c>
      <c r="D55" s="39" t="s">
        <v>19</v>
      </c>
      <c r="E55" s="11" t="s">
        <v>88</v>
      </c>
      <c r="F55" s="13">
        <f t="shared" si="5"/>
        <v>105.14066496163683</v>
      </c>
      <c r="G55" s="12">
        <v>92.55</v>
      </c>
      <c r="H55" s="13">
        <f t="shared" si="6"/>
        <v>136.94204685573365</v>
      </c>
      <c r="I55" s="31">
        <v>0</v>
      </c>
      <c r="J55" s="13">
        <f t="shared" si="7"/>
        <v>0</v>
      </c>
      <c r="K55" s="11" t="s">
        <v>96</v>
      </c>
      <c r="L55" s="17">
        <f t="shared" si="4"/>
        <v>242.08271181737047</v>
      </c>
    </row>
    <row r="56" spans="3:12" ht="15.75" thickBot="1" x14ac:dyDescent="0.3">
      <c r="C56" s="38" t="s">
        <v>1</v>
      </c>
      <c r="D56" s="39" t="s">
        <v>0</v>
      </c>
      <c r="E56" s="11" t="s">
        <v>89</v>
      </c>
      <c r="F56" s="13">
        <f t="shared" si="5"/>
        <v>251.85421994884911</v>
      </c>
      <c r="G56" s="31">
        <v>44.15</v>
      </c>
      <c r="H56" s="13">
        <f t="shared" si="6"/>
        <v>65.326757090012336</v>
      </c>
      <c r="I56" s="31">
        <v>40</v>
      </c>
      <c r="J56" s="13">
        <f t="shared" si="7"/>
        <v>40</v>
      </c>
      <c r="K56" s="11" t="s">
        <v>97</v>
      </c>
      <c r="L56" s="17">
        <f t="shared" si="4"/>
        <v>357.18097703886144</v>
      </c>
    </row>
    <row r="57" spans="3:12" x14ac:dyDescent="0.25">
      <c r="C57" s="38" t="s">
        <v>48</v>
      </c>
      <c r="D57" s="39" t="s">
        <v>47</v>
      </c>
      <c r="E57" s="31">
        <v>391</v>
      </c>
      <c r="F57" s="14">
        <f t="shared" si="5"/>
        <v>500</v>
      </c>
      <c r="G57" s="31">
        <v>42.7</v>
      </c>
      <c r="H57" s="13">
        <f t="shared" si="6"/>
        <v>63.181257706535149</v>
      </c>
      <c r="I57" s="31">
        <v>0</v>
      </c>
      <c r="J57" s="13">
        <f t="shared" si="7"/>
        <v>0</v>
      </c>
      <c r="K57" s="31">
        <v>433.7</v>
      </c>
      <c r="L57" s="17">
        <f t="shared" si="4"/>
        <v>563.18125770653512</v>
      </c>
    </row>
    <row r="58" spans="3:12" ht="28.5" customHeight="1" x14ac:dyDescent="0.25">
      <c r="C58" s="40" t="s">
        <v>22</v>
      </c>
      <c r="D58" s="41" t="s">
        <v>21</v>
      </c>
      <c r="E58" s="78" t="s">
        <v>73</v>
      </c>
      <c r="F58" s="78"/>
      <c r="G58" s="78"/>
      <c r="H58" s="78"/>
      <c r="I58" s="78"/>
      <c r="J58" s="78"/>
      <c r="K58" s="78"/>
      <c r="L58" s="79"/>
    </row>
    <row r="59" spans="3:12" ht="28.5" customHeight="1" x14ac:dyDescent="0.25">
      <c r="C59" s="40" t="s">
        <v>34</v>
      </c>
      <c r="D59" s="41" t="s">
        <v>33</v>
      </c>
      <c r="E59" s="78" t="s">
        <v>74</v>
      </c>
      <c r="F59" s="78"/>
      <c r="G59" s="78"/>
      <c r="H59" s="78"/>
      <c r="I59" s="78"/>
      <c r="J59" s="78"/>
      <c r="K59" s="78"/>
      <c r="L59" s="79"/>
    </row>
    <row r="60" spans="3:12" ht="28.5" customHeight="1" x14ac:dyDescent="0.25">
      <c r="C60" s="40" t="s">
        <v>54</v>
      </c>
      <c r="D60" s="41" t="s">
        <v>53</v>
      </c>
      <c r="E60" s="78" t="s">
        <v>75</v>
      </c>
      <c r="F60" s="78"/>
      <c r="G60" s="78"/>
      <c r="H60" s="78"/>
      <c r="I60" s="78"/>
      <c r="J60" s="78"/>
      <c r="K60" s="78"/>
      <c r="L60" s="79"/>
    </row>
    <row r="61" spans="3:12" ht="29.25" customHeight="1" thickBot="1" x14ac:dyDescent="0.3">
      <c r="C61" s="42" t="s">
        <v>38</v>
      </c>
      <c r="D61" s="43" t="s">
        <v>37</v>
      </c>
      <c r="E61" s="80" t="s">
        <v>76</v>
      </c>
      <c r="F61" s="80"/>
      <c r="G61" s="80"/>
      <c r="H61" s="80"/>
      <c r="I61" s="80"/>
      <c r="J61" s="80"/>
      <c r="K61" s="80"/>
      <c r="L61" s="81"/>
    </row>
    <row r="64" spans="3:12" ht="15.75" thickBot="1" x14ac:dyDescent="0.3"/>
    <row r="65" spans="3:17" ht="16.5" thickBot="1" x14ac:dyDescent="0.3">
      <c r="C65" s="101" t="s">
        <v>69</v>
      </c>
      <c r="D65" s="102"/>
      <c r="E65" s="102"/>
      <c r="F65" s="102"/>
      <c r="G65" s="102"/>
      <c r="H65" s="102"/>
      <c r="I65" s="102"/>
      <c r="J65" s="102"/>
      <c r="K65" s="102"/>
      <c r="L65" s="103"/>
    </row>
    <row r="66" spans="3:17" x14ac:dyDescent="0.25">
      <c r="C66" s="106"/>
      <c r="D66" s="107"/>
      <c r="E66" s="107"/>
      <c r="F66" s="107"/>
      <c r="G66" s="107"/>
      <c r="H66" s="107"/>
      <c r="I66" s="107"/>
      <c r="J66" s="107"/>
      <c r="K66" s="107"/>
      <c r="L66" s="108"/>
    </row>
    <row r="67" spans="3:17" ht="36.75" customHeight="1" x14ac:dyDescent="0.25">
      <c r="C67" s="82" t="s">
        <v>46</v>
      </c>
      <c r="D67" s="83"/>
      <c r="E67" s="83"/>
      <c r="F67" s="83"/>
      <c r="G67" s="83"/>
      <c r="H67" s="83"/>
      <c r="I67" s="83"/>
      <c r="J67" s="83"/>
      <c r="K67" s="83"/>
      <c r="L67" s="84"/>
    </row>
    <row r="68" spans="3:17" ht="30" x14ac:dyDescent="0.25">
      <c r="C68" s="2" t="s">
        <v>15</v>
      </c>
      <c r="D68" s="71" t="s">
        <v>45</v>
      </c>
      <c r="E68" s="72"/>
      <c r="F68" s="72"/>
      <c r="G68" s="72"/>
      <c r="H68" s="72"/>
      <c r="I68" s="72"/>
      <c r="J68" s="72"/>
      <c r="K68" s="72"/>
      <c r="L68" s="73"/>
      <c r="O68" s="34">
        <v>500</v>
      </c>
      <c r="P68" s="34">
        <v>300</v>
      </c>
      <c r="Q68" s="34">
        <v>200</v>
      </c>
    </row>
    <row r="69" spans="3:17" ht="15" customHeight="1" x14ac:dyDescent="0.25">
      <c r="C69" s="2" t="s">
        <v>13</v>
      </c>
      <c r="D69" s="109" t="s">
        <v>44</v>
      </c>
      <c r="E69" s="110"/>
      <c r="F69" s="110"/>
      <c r="G69" s="110"/>
      <c r="H69" s="110"/>
      <c r="I69" s="110"/>
      <c r="J69" s="110"/>
      <c r="K69" s="110"/>
      <c r="L69" s="111"/>
      <c r="O69" s="35">
        <f>O68/E85</f>
        <v>2.5387154100025389</v>
      </c>
      <c r="P69" s="34">
        <f>P68/G81</f>
        <v>1.4796547472256474</v>
      </c>
      <c r="Q69" s="34">
        <f>Q68/I81</f>
        <v>1</v>
      </c>
    </row>
    <row r="70" spans="3:17" ht="30" x14ac:dyDescent="0.25">
      <c r="C70" s="2" t="s">
        <v>11</v>
      </c>
      <c r="D70" s="71" t="s">
        <v>43</v>
      </c>
      <c r="E70" s="72"/>
      <c r="F70" s="72"/>
      <c r="G70" s="72"/>
      <c r="H70" s="72"/>
      <c r="I70" s="72"/>
      <c r="J70" s="72"/>
      <c r="K70" s="72"/>
      <c r="L70" s="73"/>
    </row>
    <row r="71" spans="3:17" ht="15" customHeight="1" x14ac:dyDescent="0.25">
      <c r="C71" s="2" t="s">
        <v>9</v>
      </c>
      <c r="D71" s="71" t="s">
        <v>8</v>
      </c>
      <c r="E71" s="72"/>
      <c r="F71" s="72"/>
      <c r="G71" s="72"/>
      <c r="H71" s="72"/>
      <c r="I71" s="72"/>
      <c r="J71" s="72"/>
      <c r="K71" s="72"/>
      <c r="L71" s="73"/>
    </row>
    <row r="72" spans="3:17" ht="15.75" thickBot="1" x14ac:dyDescent="0.3">
      <c r="C72" s="74"/>
      <c r="D72" s="75"/>
      <c r="E72" s="75"/>
      <c r="F72" s="75"/>
      <c r="G72" s="75"/>
      <c r="H72" s="75"/>
      <c r="I72" s="75"/>
      <c r="J72" s="75"/>
      <c r="K72" s="75"/>
      <c r="L72" s="76"/>
    </row>
    <row r="73" spans="3:17" ht="45" customHeight="1" thickBot="1" x14ac:dyDescent="0.3">
      <c r="C73" s="50" t="s">
        <v>7</v>
      </c>
      <c r="D73" s="50" t="s">
        <v>6</v>
      </c>
      <c r="E73" s="54" t="s">
        <v>63</v>
      </c>
      <c r="F73" s="55"/>
      <c r="G73" s="55" t="s">
        <v>64</v>
      </c>
      <c r="H73" s="55"/>
      <c r="I73" s="55" t="s">
        <v>71</v>
      </c>
      <c r="J73" s="55"/>
      <c r="K73" s="55" t="s">
        <v>66</v>
      </c>
      <c r="L73" s="77"/>
    </row>
    <row r="74" spans="3:17" ht="36.75" thickBot="1" x14ac:dyDescent="0.3">
      <c r="C74" s="51"/>
      <c r="D74" s="51"/>
      <c r="E74" s="48" t="s">
        <v>67</v>
      </c>
      <c r="F74" s="7" t="s">
        <v>72</v>
      </c>
      <c r="G74" s="7" t="s">
        <v>67</v>
      </c>
      <c r="H74" s="7" t="s">
        <v>68</v>
      </c>
      <c r="I74" s="7" t="s">
        <v>67</v>
      </c>
      <c r="J74" s="7" t="s">
        <v>68</v>
      </c>
      <c r="K74" s="7" t="s">
        <v>70</v>
      </c>
      <c r="L74" s="8" t="s">
        <v>68</v>
      </c>
    </row>
    <row r="75" spans="3:17" ht="15.75" thickBot="1" x14ac:dyDescent="0.3">
      <c r="C75" s="36" t="s">
        <v>42</v>
      </c>
      <c r="D75" s="37" t="s">
        <v>41</v>
      </c>
      <c r="E75" s="31">
        <v>0</v>
      </c>
      <c r="F75" s="13">
        <f>E75*$O$69</f>
        <v>0</v>
      </c>
      <c r="G75" s="31">
        <v>8</v>
      </c>
      <c r="H75" s="13">
        <f>G75*$P$69</f>
        <v>11.837237977805179</v>
      </c>
      <c r="I75" s="31">
        <v>0</v>
      </c>
      <c r="J75" s="13">
        <f>I75*$Q$69</f>
        <v>0</v>
      </c>
      <c r="K75" s="31">
        <v>8</v>
      </c>
      <c r="L75" s="15">
        <f t="shared" ref="L75:L86" si="8">F75+H75+J75</f>
        <v>11.837237977805179</v>
      </c>
    </row>
    <row r="76" spans="3:17" ht="14.45" customHeight="1" thickBot="1" x14ac:dyDescent="0.3">
      <c r="C76" s="38" t="s">
        <v>40</v>
      </c>
      <c r="D76" s="39" t="s">
        <v>39</v>
      </c>
      <c r="E76" s="11" t="s">
        <v>83</v>
      </c>
      <c r="F76" s="13">
        <f t="shared" ref="F76:F86" si="9">E76*$O$69</f>
        <v>308.22543792840821</v>
      </c>
      <c r="G76" s="12">
        <v>26.25</v>
      </c>
      <c r="H76" s="13">
        <f t="shared" ref="H76:H86" si="10">G76*$P$69</f>
        <v>38.840937114673245</v>
      </c>
      <c r="I76" s="31">
        <v>40</v>
      </c>
      <c r="J76" s="13">
        <f t="shared" ref="J76:J86" si="11">I76*$Q$69</f>
        <v>40</v>
      </c>
      <c r="K76" s="11" t="s">
        <v>92</v>
      </c>
      <c r="L76" s="16">
        <f t="shared" si="8"/>
        <v>387.06637504308145</v>
      </c>
    </row>
    <row r="77" spans="3:17" ht="14.45" customHeight="1" thickBot="1" x14ac:dyDescent="0.3">
      <c r="C77" s="38" t="s">
        <v>36</v>
      </c>
      <c r="D77" s="39" t="s">
        <v>35</v>
      </c>
      <c r="E77" s="11" t="s">
        <v>84</v>
      </c>
      <c r="F77" s="13">
        <f t="shared" si="9"/>
        <v>334.70423965473475</v>
      </c>
      <c r="G77" s="31">
        <v>94.9</v>
      </c>
      <c r="H77" s="13">
        <f t="shared" si="10"/>
        <v>140.41923551171394</v>
      </c>
      <c r="I77" s="31">
        <v>40</v>
      </c>
      <c r="J77" s="13">
        <f t="shared" si="11"/>
        <v>40</v>
      </c>
      <c r="K77" s="11" t="s">
        <v>93</v>
      </c>
      <c r="L77" s="16">
        <f t="shared" si="8"/>
        <v>515.12347516644866</v>
      </c>
    </row>
    <row r="78" spans="3:17" ht="15.75" thickBot="1" x14ac:dyDescent="0.3">
      <c r="C78" s="38" t="s">
        <v>32</v>
      </c>
      <c r="D78" s="39" t="s">
        <v>31</v>
      </c>
      <c r="E78" s="31">
        <v>76.099999999999994</v>
      </c>
      <c r="F78" s="13">
        <f t="shared" si="9"/>
        <v>193.1962427011932</v>
      </c>
      <c r="G78" s="12">
        <v>31.95</v>
      </c>
      <c r="H78" s="13">
        <f t="shared" si="10"/>
        <v>47.274969173859432</v>
      </c>
      <c r="I78" s="31">
        <v>30</v>
      </c>
      <c r="J78" s="13">
        <f t="shared" si="11"/>
        <v>30</v>
      </c>
      <c r="K78" s="11">
        <v>138.05000000000001</v>
      </c>
      <c r="L78" s="16">
        <f t="shared" si="8"/>
        <v>270.47121187505263</v>
      </c>
    </row>
    <row r="79" spans="3:17" ht="15.75" thickBot="1" x14ac:dyDescent="0.3">
      <c r="C79" s="38" t="s">
        <v>30</v>
      </c>
      <c r="D79" s="39" t="s">
        <v>29</v>
      </c>
      <c r="E79" s="11">
        <v>73.64</v>
      </c>
      <c r="F79" s="13">
        <f t="shared" si="9"/>
        <v>186.95100279258696</v>
      </c>
      <c r="G79" s="12">
        <v>6.35</v>
      </c>
      <c r="H79" s="13">
        <f t="shared" si="10"/>
        <v>9.3958076448828596</v>
      </c>
      <c r="I79" s="31">
        <v>0</v>
      </c>
      <c r="J79" s="13">
        <f t="shared" si="11"/>
        <v>0</v>
      </c>
      <c r="K79" s="11">
        <v>79.989999999999995</v>
      </c>
      <c r="L79" s="16">
        <f t="shared" si="8"/>
        <v>196.34681043746983</v>
      </c>
    </row>
    <row r="80" spans="3:17" ht="20.25" customHeight="1" thickBot="1" x14ac:dyDescent="0.3">
      <c r="C80" s="38" t="s">
        <v>28</v>
      </c>
      <c r="D80" s="39" t="s">
        <v>27</v>
      </c>
      <c r="E80" s="11" t="s">
        <v>86</v>
      </c>
      <c r="F80" s="13">
        <f t="shared" si="9"/>
        <v>77.735465854277749</v>
      </c>
      <c r="G80" s="12">
        <v>43.05</v>
      </c>
      <c r="H80" s="13">
        <f t="shared" si="10"/>
        <v>63.699136868064116</v>
      </c>
      <c r="I80" s="31">
        <v>20</v>
      </c>
      <c r="J80" s="13">
        <f t="shared" si="11"/>
        <v>20</v>
      </c>
      <c r="K80" s="11" t="s">
        <v>94</v>
      </c>
      <c r="L80" s="16">
        <f t="shared" si="8"/>
        <v>161.43460272234188</v>
      </c>
    </row>
    <row r="81" spans="3:23" ht="14.45" customHeight="1" thickBot="1" x14ac:dyDescent="0.3">
      <c r="C81" s="38" t="s">
        <v>3</v>
      </c>
      <c r="D81" s="39" t="s">
        <v>2</v>
      </c>
      <c r="E81" s="11" t="s">
        <v>99</v>
      </c>
      <c r="F81" s="13">
        <f t="shared" si="9"/>
        <v>498.65448083269865</v>
      </c>
      <c r="G81" s="12">
        <v>202.75</v>
      </c>
      <c r="H81" s="14">
        <f t="shared" si="10"/>
        <v>300</v>
      </c>
      <c r="I81" s="31">
        <v>200</v>
      </c>
      <c r="J81" s="14">
        <f t="shared" si="11"/>
        <v>200</v>
      </c>
      <c r="K81" s="11" t="s">
        <v>80</v>
      </c>
      <c r="L81" s="16">
        <f t="shared" si="8"/>
        <v>998.65448083269871</v>
      </c>
    </row>
    <row r="82" spans="3:23" ht="14.45" customHeight="1" thickBot="1" x14ac:dyDescent="0.3">
      <c r="C82" s="38" t="s">
        <v>26</v>
      </c>
      <c r="D82" s="39" t="s">
        <v>25</v>
      </c>
      <c r="E82" s="11">
        <v>93.78</v>
      </c>
      <c r="F82" s="13">
        <f t="shared" si="9"/>
        <v>238.0807311500381</v>
      </c>
      <c r="G82" s="31">
        <v>5.2</v>
      </c>
      <c r="H82" s="13">
        <f t="shared" si="10"/>
        <v>7.694204685573367</v>
      </c>
      <c r="I82" s="31">
        <v>30</v>
      </c>
      <c r="J82" s="13">
        <f t="shared" si="11"/>
        <v>30</v>
      </c>
      <c r="K82" s="11">
        <v>128.98000000000002</v>
      </c>
      <c r="L82" s="16">
        <f t="shared" si="8"/>
        <v>275.77493583561147</v>
      </c>
    </row>
    <row r="83" spans="3:23" ht="15.75" thickBot="1" x14ac:dyDescent="0.3">
      <c r="C83" s="38" t="s">
        <v>24</v>
      </c>
      <c r="D83" s="39" t="s">
        <v>23</v>
      </c>
      <c r="E83" s="11">
        <v>118.50999999999999</v>
      </c>
      <c r="F83" s="13">
        <f t="shared" si="9"/>
        <v>300.86316323940088</v>
      </c>
      <c r="G83" s="12">
        <v>90.15</v>
      </c>
      <c r="H83" s="13">
        <f t="shared" si="10"/>
        <v>133.39087546239213</v>
      </c>
      <c r="I83" s="31">
        <v>40</v>
      </c>
      <c r="J83" s="13">
        <f t="shared" si="11"/>
        <v>40</v>
      </c>
      <c r="K83" s="11">
        <v>248.66</v>
      </c>
      <c r="L83" s="17">
        <f t="shared" si="8"/>
        <v>474.25403870179298</v>
      </c>
    </row>
    <row r="84" spans="3:23" ht="15.75" thickBot="1" x14ac:dyDescent="0.3">
      <c r="C84" s="38" t="s">
        <v>20</v>
      </c>
      <c r="D84" s="39" t="s">
        <v>19</v>
      </c>
      <c r="E84" s="11" t="s">
        <v>88</v>
      </c>
      <c r="F84" s="13">
        <f t="shared" si="9"/>
        <v>208.73318101040874</v>
      </c>
      <c r="G84" s="12">
        <v>92.55</v>
      </c>
      <c r="H84" s="13">
        <f t="shared" si="10"/>
        <v>136.94204685573365</v>
      </c>
      <c r="I84" s="31">
        <v>0</v>
      </c>
      <c r="J84" s="13">
        <f t="shared" si="11"/>
        <v>0</v>
      </c>
      <c r="K84" s="11" t="s">
        <v>96</v>
      </c>
      <c r="L84" s="19">
        <f t="shared" si="8"/>
        <v>345.67522786614239</v>
      </c>
    </row>
    <row r="85" spans="3:23" ht="15.75" thickBot="1" x14ac:dyDescent="0.3">
      <c r="C85" s="38" t="s">
        <v>1</v>
      </c>
      <c r="D85" s="39" t="s">
        <v>0</v>
      </c>
      <c r="E85" s="11" t="s">
        <v>89</v>
      </c>
      <c r="F85" s="14">
        <f t="shared" si="9"/>
        <v>500</v>
      </c>
      <c r="G85" s="12">
        <v>44.15</v>
      </c>
      <c r="H85" s="13">
        <f t="shared" si="10"/>
        <v>65.326757090012336</v>
      </c>
      <c r="I85" s="31">
        <v>40</v>
      </c>
      <c r="J85" s="13">
        <f t="shared" si="11"/>
        <v>40</v>
      </c>
      <c r="K85" s="11" t="s">
        <v>97</v>
      </c>
      <c r="L85" s="19">
        <f t="shared" si="8"/>
        <v>605.32675709001228</v>
      </c>
    </row>
    <row r="86" spans="3:23" x14ac:dyDescent="0.25">
      <c r="C86" s="38" t="s">
        <v>18</v>
      </c>
      <c r="D86" s="39" t="s">
        <v>17</v>
      </c>
      <c r="E86" s="11">
        <v>187.25</v>
      </c>
      <c r="F86" s="13">
        <f t="shared" si="9"/>
        <v>475.37446052297543</v>
      </c>
      <c r="G86" s="31">
        <v>31.6</v>
      </c>
      <c r="H86" s="13">
        <f t="shared" si="10"/>
        <v>46.757090012330458</v>
      </c>
      <c r="I86" s="31">
        <v>40</v>
      </c>
      <c r="J86" s="13">
        <f t="shared" si="11"/>
        <v>40</v>
      </c>
      <c r="K86" s="11">
        <v>258.85000000000002</v>
      </c>
      <c r="L86" s="19">
        <f t="shared" si="8"/>
        <v>562.13155053530591</v>
      </c>
    </row>
    <row r="87" spans="3:23" ht="28.5" customHeight="1" x14ac:dyDescent="0.25">
      <c r="C87" s="40" t="s">
        <v>22</v>
      </c>
      <c r="D87" s="41" t="s">
        <v>21</v>
      </c>
      <c r="E87" s="99" t="s">
        <v>73</v>
      </c>
      <c r="F87" s="99"/>
      <c r="G87" s="99"/>
      <c r="H87" s="99"/>
      <c r="I87" s="99"/>
      <c r="J87" s="99"/>
      <c r="K87" s="99"/>
      <c r="L87" s="100"/>
    </row>
    <row r="88" spans="3:23" ht="27.75" customHeight="1" x14ac:dyDescent="0.25">
      <c r="C88" s="40" t="s">
        <v>34</v>
      </c>
      <c r="D88" s="41" t="s">
        <v>33</v>
      </c>
      <c r="E88" s="78" t="s">
        <v>74</v>
      </c>
      <c r="F88" s="78"/>
      <c r="G88" s="78"/>
      <c r="H88" s="78"/>
      <c r="I88" s="78"/>
      <c r="J88" s="78"/>
      <c r="K88" s="78"/>
      <c r="L88" s="79"/>
    </row>
    <row r="89" spans="3:23" ht="30.75" customHeight="1" thickBot="1" x14ac:dyDescent="0.3">
      <c r="C89" s="42" t="s">
        <v>38</v>
      </c>
      <c r="D89" s="43" t="s">
        <v>37</v>
      </c>
      <c r="E89" s="80" t="s">
        <v>76</v>
      </c>
      <c r="F89" s="80"/>
      <c r="G89" s="80"/>
      <c r="H89" s="80"/>
      <c r="I89" s="80"/>
      <c r="J89" s="80"/>
      <c r="K89" s="80"/>
      <c r="L89" s="81"/>
    </row>
    <row r="90" spans="3:23" x14ac:dyDescent="0.25"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3:23" x14ac:dyDescent="0.25"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3:23" ht="15.75" thickBot="1" x14ac:dyDescent="0.3"/>
    <row r="93" spans="3:23" ht="15" customHeight="1" x14ac:dyDescent="0.25">
      <c r="C93" s="90" t="s">
        <v>69</v>
      </c>
      <c r="D93" s="91"/>
      <c r="E93" s="91"/>
      <c r="F93" s="91"/>
      <c r="G93" s="91"/>
      <c r="H93" s="91"/>
      <c r="I93" s="91"/>
      <c r="J93" s="91"/>
      <c r="K93" s="91"/>
      <c r="L93" s="91"/>
      <c r="M93" s="91"/>
      <c r="N93" s="91"/>
      <c r="O93" s="91"/>
      <c r="P93" s="91"/>
      <c r="Q93" s="92"/>
    </row>
    <row r="94" spans="3:23" ht="15" customHeight="1" thickBot="1" x14ac:dyDescent="0.3">
      <c r="C94" s="93"/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  <c r="P94" s="94"/>
      <c r="Q94" s="95"/>
    </row>
    <row r="95" spans="3:23" ht="32.25" customHeight="1" x14ac:dyDescent="0.25">
      <c r="C95" s="96" t="s">
        <v>16</v>
      </c>
      <c r="D95" s="97"/>
      <c r="E95" s="97"/>
      <c r="F95" s="97"/>
      <c r="G95" s="97"/>
      <c r="H95" s="97"/>
      <c r="I95" s="97"/>
      <c r="J95" s="97"/>
      <c r="K95" s="97"/>
      <c r="L95" s="97"/>
      <c r="M95" s="97"/>
      <c r="N95" s="97"/>
      <c r="O95" s="97"/>
      <c r="P95" s="97"/>
      <c r="Q95" s="98"/>
      <c r="S95" s="34">
        <v>500</v>
      </c>
      <c r="T95" s="34">
        <v>300</v>
      </c>
      <c r="U95" s="34">
        <v>40</v>
      </c>
      <c r="V95" s="34">
        <v>60</v>
      </c>
      <c r="W95" s="34">
        <v>100</v>
      </c>
    </row>
    <row r="96" spans="3:23" ht="30" x14ac:dyDescent="0.25">
      <c r="C96" s="2" t="s">
        <v>15</v>
      </c>
      <c r="D96" s="85" t="s">
        <v>14</v>
      </c>
      <c r="E96" s="85"/>
      <c r="F96" s="85"/>
      <c r="G96" s="85"/>
      <c r="H96" s="85"/>
      <c r="I96" s="85"/>
      <c r="J96" s="85"/>
      <c r="K96" s="85"/>
      <c r="L96" s="85"/>
      <c r="M96" s="85"/>
      <c r="N96" s="85"/>
      <c r="O96" s="85"/>
      <c r="P96" s="85"/>
      <c r="Q96" s="86"/>
      <c r="S96" s="35">
        <f>S95/E103</f>
        <v>0.98483356312783132</v>
      </c>
      <c r="T96" s="34">
        <f>T95/G104</f>
        <v>1.4796547472256474</v>
      </c>
      <c r="U96" s="34">
        <f>U95/I103</f>
        <v>0.66666666666666663</v>
      </c>
      <c r="V96" s="34">
        <f>L104/J104</f>
        <v>0.42857142857142855</v>
      </c>
      <c r="W96" s="34">
        <f>W95/N104</f>
        <v>5</v>
      </c>
    </row>
    <row r="97" spans="3:17" ht="15" customHeight="1" x14ac:dyDescent="0.25">
      <c r="C97" s="2" t="s">
        <v>13</v>
      </c>
      <c r="D97" s="104" t="s">
        <v>12</v>
      </c>
      <c r="E97" s="104"/>
      <c r="F97" s="104"/>
      <c r="G97" s="104"/>
      <c r="H97" s="104"/>
      <c r="I97" s="104"/>
      <c r="J97" s="104"/>
      <c r="K97" s="104"/>
      <c r="L97" s="104"/>
      <c r="M97" s="104"/>
      <c r="N97" s="104"/>
      <c r="O97" s="104"/>
      <c r="P97" s="104"/>
      <c r="Q97" s="105"/>
    </row>
    <row r="98" spans="3:17" ht="15" customHeight="1" x14ac:dyDescent="0.25">
      <c r="C98" s="2" t="s">
        <v>11</v>
      </c>
      <c r="D98" s="85" t="s">
        <v>10</v>
      </c>
      <c r="E98" s="85"/>
      <c r="F98" s="85"/>
      <c r="G98" s="85"/>
      <c r="H98" s="85"/>
      <c r="I98" s="85"/>
      <c r="J98" s="85"/>
      <c r="K98" s="85"/>
      <c r="L98" s="85"/>
      <c r="M98" s="85"/>
      <c r="N98" s="85"/>
      <c r="O98" s="85"/>
      <c r="P98" s="85"/>
      <c r="Q98" s="86"/>
    </row>
    <row r="99" spans="3:17" ht="15" customHeight="1" x14ac:dyDescent="0.25">
      <c r="C99" s="2" t="s">
        <v>9</v>
      </c>
      <c r="D99" s="85" t="s">
        <v>8</v>
      </c>
      <c r="E99" s="85"/>
      <c r="F99" s="85"/>
      <c r="G99" s="85"/>
      <c r="H99" s="85"/>
      <c r="I99" s="85"/>
      <c r="J99" s="85"/>
      <c r="K99" s="85"/>
      <c r="L99" s="85"/>
      <c r="M99" s="85"/>
      <c r="N99" s="85"/>
      <c r="O99" s="85"/>
      <c r="P99" s="85"/>
      <c r="Q99" s="86"/>
    </row>
    <row r="100" spans="3:17" ht="15" customHeight="1" thickBot="1" x14ac:dyDescent="0.3">
      <c r="C100" s="87"/>
      <c r="D100" s="88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9"/>
    </row>
    <row r="101" spans="3:17" ht="45" customHeight="1" thickBot="1" x14ac:dyDescent="0.3">
      <c r="C101" s="50" t="s">
        <v>7</v>
      </c>
      <c r="D101" s="50" t="s">
        <v>6</v>
      </c>
      <c r="E101" s="54" t="s">
        <v>63</v>
      </c>
      <c r="F101" s="55"/>
      <c r="G101" s="55" t="s">
        <v>64</v>
      </c>
      <c r="H101" s="55"/>
      <c r="I101" s="55" t="s">
        <v>65</v>
      </c>
      <c r="J101" s="55"/>
      <c r="K101" s="55"/>
      <c r="L101" s="55"/>
      <c r="M101" s="55"/>
      <c r="N101" s="55" t="s">
        <v>77</v>
      </c>
      <c r="O101" s="55"/>
      <c r="P101" s="55" t="s">
        <v>66</v>
      </c>
      <c r="Q101" s="77"/>
    </row>
    <row r="102" spans="3:17" ht="101.25" customHeight="1" thickBot="1" x14ac:dyDescent="0.3">
      <c r="C102" s="51"/>
      <c r="D102" s="51"/>
      <c r="E102" s="49" t="s">
        <v>67</v>
      </c>
      <c r="F102" s="9" t="s">
        <v>68</v>
      </c>
      <c r="G102" s="9" t="s">
        <v>67</v>
      </c>
      <c r="H102" s="9" t="s">
        <v>68</v>
      </c>
      <c r="I102" s="33" t="s">
        <v>100</v>
      </c>
      <c r="J102" s="33" t="s">
        <v>103</v>
      </c>
      <c r="K102" s="9" t="s">
        <v>101</v>
      </c>
      <c r="L102" s="9" t="s">
        <v>102</v>
      </c>
      <c r="M102" s="9" t="s">
        <v>78</v>
      </c>
      <c r="N102" s="9" t="s">
        <v>79</v>
      </c>
      <c r="O102" s="9" t="s">
        <v>81</v>
      </c>
      <c r="P102" s="9" t="s">
        <v>67</v>
      </c>
      <c r="Q102" s="10" t="s">
        <v>68</v>
      </c>
    </row>
    <row r="103" spans="3:17" x14ac:dyDescent="0.25">
      <c r="C103" s="36" t="s">
        <v>5</v>
      </c>
      <c r="D103" s="37" t="s">
        <v>4</v>
      </c>
      <c r="E103" s="30">
        <v>507.70000000000005</v>
      </c>
      <c r="F103" s="14">
        <v>500</v>
      </c>
      <c r="G103" s="30">
        <v>184.45</v>
      </c>
      <c r="H103" s="13">
        <f>G103*$T$96</f>
        <v>272.92231812577063</v>
      </c>
      <c r="I103" s="13">
        <v>60</v>
      </c>
      <c r="J103" s="13">
        <v>110</v>
      </c>
      <c r="K103" s="27">
        <v>40</v>
      </c>
      <c r="L103" s="28">
        <f>J103*$V$96</f>
        <v>47.142857142857139</v>
      </c>
      <c r="M103" s="28">
        <f>L103+K103</f>
        <v>87.142857142857139</v>
      </c>
      <c r="N103" s="28">
        <v>0</v>
      </c>
      <c r="O103" s="28">
        <f>N103*W96</f>
        <v>0</v>
      </c>
      <c r="P103" s="28">
        <f>E103+G103+I103+J103</f>
        <v>862.15000000000009</v>
      </c>
      <c r="Q103" s="15">
        <f>F103+H103+K103+L103+O103</f>
        <v>860.06517526862774</v>
      </c>
    </row>
    <row r="104" spans="3:17" x14ac:dyDescent="0.25">
      <c r="C104" s="38" t="s">
        <v>3</v>
      </c>
      <c r="D104" s="39" t="s">
        <v>2</v>
      </c>
      <c r="E104" s="31">
        <v>196.42</v>
      </c>
      <c r="F104" s="21">
        <f>E104*$S$96</f>
        <v>193.44100846956863</v>
      </c>
      <c r="G104" s="31">
        <v>202.75</v>
      </c>
      <c r="H104" s="20">
        <f t="shared" ref="H104:H105" si="12">G104*$T$96</f>
        <v>300</v>
      </c>
      <c r="I104" s="21">
        <v>60</v>
      </c>
      <c r="J104" s="21">
        <v>140</v>
      </c>
      <c r="K104" s="25">
        <v>40</v>
      </c>
      <c r="L104" s="25">
        <v>60</v>
      </c>
      <c r="M104" s="25">
        <f>K104+L104</f>
        <v>100</v>
      </c>
      <c r="N104" s="22">
        <v>20</v>
      </c>
      <c r="O104" s="25">
        <v>100</v>
      </c>
      <c r="P104" s="22">
        <v>619.16999999999996</v>
      </c>
      <c r="Q104" s="16">
        <f>F104+H104+M104+O104</f>
        <v>693.4410084695686</v>
      </c>
    </row>
    <row r="105" spans="3:17" ht="15.75" thickBot="1" x14ac:dyDescent="0.3">
      <c r="C105" s="44" t="s">
        <v>1</v>
      </c>
      <c r="D105" s="45" t="s">
        <v>0</v>
      </c>
      <c r="E105" s="32">
        <v>196.95</v>
      </c>
      <c r="F105" s="24">
        <f>E105*$S$96</f>
        <v>193.96297025802636</v>
      </c>
      <c r="G105" s="32">
        <v>44.15</v>
      </c>
      <c r="H105" s="29">
        <f t="shared" si="12"/>
        <v>65.326757090012336</v>
      </c>
      <c r="I105" s="24">
        <v>40</v>
      </c>
      <c r="J105" s="24">
        <v>0</v>
      </c>
      <c r="K105" s="23">
        <f>I105*U96</f>
        <v>26.666666666666664</v>
      </c>
      <c r="L105" s="23">
        <f>J105*V96</f>
        <v>0</v>
      </c>
      <c r="M105" s="23">
        <f>K105+L105</f>
        <v>26.666666666666664</v>
      </c>
      <c r="N105" s="23">
        <v>0</v>
      </c>
      <c r="O105" s="23">
        <v>0</v>
      </c>
      <c r="P105" s="23">
        <v>281.10000000000002</v>
      </c>
      <c r="Q105" s="26">
        <f>F105+H105+M105+O105</f>
        <v>285.95639401470538</v>
      </c>
    </row>
    <row r="109" spans="3:17" ht="15.75" x14ac:dyDescent="0.25">
      <c r="C109" s="46" t="s">
        <v>104</v>
      </c>
      <c r="D109" s="1"/>
      <c r="E109" s="1"/>
      <c r="F109" s="1"/>
    </row>
    <row r="110" spans="3:17" ht="15.75" x14ac:dyDescent="0.25">
      <c r="C110" s="46" t="s">
        <v>105</v>
      </c>
      <c r="D110" s="1"/>
      <c r="E110" s="1"/>
      <c r="F110" s="1"/>
    </row>
  </sheetData>
  <sheetProtection algorithmName="SHA-512" hashValue="0lbGG4jEMh+S8BKhKJTTYvXVoigYJ0Th9pEQBn4VL/XI5hMaYCjS7i1WGGWaE3TbjtgcZ28bxzfezVPoVpVkCQ==" saltValue="Q7AMG08YdlpRP5TkNvctSQ==" spinCount="100000" sheet="1" objects="1" scenarios="1"/>
  <mergeCells count="67">
    <mergeCell ref="E60:L60"/>
    <mergeCell ref="E61:L61"/>
    <mergeCell ref="D97:Q97"/>
    <mergeCell ref="D98:Q98"/>
    <mergeCell ref="E59:L59"/>
    <mergeCell ref="E88:L88"/>
    <mergeCell ref="C66:L66"/>
    <mergeCell ref="C67:L67"/>
    <mergeCell ref="D68:L68"/>
    <mergeCell ref="D69:L69"/>
    <mergeCell ref="E27:L27"/>
    <mergeCell ref="E58:L58"/>
    <mergeCell ref="E87:L87"/>
    <mergeCell ref="E73:F73"/>
    <mergeCell ref="G73:H73"/>
    <mergeCell ref="I73:J73"/>
    <mergeCell ref="K73:L73"/>
    <mergeCell ref="E43:F43"/>
    <mergeCell ref="G43:H43"/>
    <mergeCell ref="I43:J43"/>
    <mergeCell ref="K43:L43"/>
    <mergeCell ref="E29:L29"/>
    <mergeCell ref="D70:L70"/>
    <mergeCell ref="D71:L71"/>
    <mergeCell ref="C72:L72"/>
    <mergeCell ref="C65:L65"/>
    <mergeCell ref="E101:F101"/>
    <mergeCell ref="G101:H101"/>
    <mergeCell ref="E89:L89"/>
    <mergeCell ref="D99:Q99"/>
    <mergeCell ref="C100:Q100"/>
    <mergeCell ref="I101:M101"/>
    <mergeCell ref="N101:O101"/>
    <mergeCell ref="P101:Q101"/>
    <mergeCell ref="C93:Q94"/>
    <mergeCell ref="C95:Q95"/>
    <mergeCell ref="D96:Q96"/>
    <mergeCell ref="C101:C102"/>
    <mergeCell ref="D101:D102"/>
    <mergeCell ref="E12:F12"/>
    <mergeCell ref="G12:H12"/>
    <mergeCell ref="I12:J12"/>
    <mergeCell ref="C4:L4"/>
    <mergeCell ref="C5:L5"/>
    <mergeCell ref="C6:L6"/>
    <mergeCell ref="D7:L7"/>
    <mergeCell ref="D8:L8"/>
    <mergeCell ref="D9:L9"/>
    <mergeCell ref="D10:L10"/>
    <mergeCell ref="C11:L11"/>
    <mergeCell ref="K12:L12"/>
    <mergeCell ref="C12:C13"/>
    <mergeCell ref="D12:D13"/>
    <mergeCell ref="C43:C44"/>
    <mergeCell ref="D43:D44"/>
    <mergeCell ref="C73:C74"/>
    <mergeCell ref="D73:D74"/>
    <mergeCell ref="D40:L40"/>
    <mergeCell ref="D41:L41"/>
    <mergeCell ref="C42:L42"/>
    <mergeCell ref="E28:L28"/>
    <mergeCell ref="E30:L30"/>
    <mergeCell ref="C35:L35"/>
    <mergeCell ref="C36:L36"/>
    <mergeCell ref="C37:L37"/>
    <mergeCell ref="D38:L38"/>
    <mergeCell ref="D39:L39"/>
  </mergeCells>
  <pageMargins left="0.7" right="0.7" top="0.75" bottom="0.75" header="0.3" footer="0.3"/>
  <pageSetup paperSize="9" fitToHeight="0" orientation="landscape" horizontalDpi="4294967294" verticalDpi="4294967294" r:id="rId1"/>
  <ignoredErrors>
    <ignoredError sqref="E14 E15:E26 K15:K16 K19 K21 K23:K25 E55:E56 E46:E47 E49:E50 E52 K46:K47 K49:K50 K52 K55:K56 E76:E77 E80:E81 E84:E85 K76:K77 K80:K81 K84:K8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1</vt:i4>
      </vt:variant>
    </vt:vector>
  </HeadingPairs>
  <TitlesOfParts>
    <vt:vector size="2" baseType="lpstr">
      <vt:lpstr>ΠΙΝΑΚΑΣ ΑΡΧΙΚΗΣ ΜΟΡΙΟΔΟΤΗΣΗΣ </vt:lpstr>
      <vt:lpstr>'ΠΙΝΑΚΑΣ ΑΡΧΙΚΗΣ ΜΟΡΙΟΔΟΤΗΣΗΣ '!_Hlk49173636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Γαρυφαλιά Βαλαούρα</dc:creator>
  <cp:lastModifiedBy>Έφη Πιστοπούλου</cp:lastModifiedBy>
  <dcterms:created xsi:type="dcterms:W3CDTF">2020-10-19T05:22:35Z</dcterms:created>
  <dcterms:modified xsi:type="dcterms:W3CDTF">2020-10-27T07:02:39Z</dcterms:modified>
</cp:coreProperties>
</file>