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istopoulou\Desktop\ΑΝΑΡΤΗΣΕΙΣ ΣΤΗΝ ΣΕΛΙΔΑ ΥΠΕ\"/>
    </mc:Choice>
  </mc:AlternateContent>
  <xr:revisionPtr revIDLastSave="0" documentId="13_ncr:1_{CAC31472-C741-4A93-8FD6-43F01BAAFD75}" xr6:coauthVersionLast="45" xr6:coauthVersionMax="45" xr10:uidLastSave="{00000000-0000-0000-0000-000000000000}"/>
  <bookViews>
    <workbookView xWindow="-120" yWindow="-120" windowWidth="29040" windowHeight="15840" xr2:uid="{E9EC9B86-0E59-4A86-BCC4-2E40935D4619}"/>
  </bookViews>
  <sheets>
    <sheet name="ΑΡΧΙΚΟΣ ΠΙΝΑΚΑΣ ΜΟΡΙΟΔΟΤΗΣΗΣ" sheetId="1" r:id="rId1"/>
    <sheet name="Φύλλο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52" i="1" l="1"/>
  <c r="K124" i="1"/>
  <c r="K123" i="1"/>
  <c r="K121" i="1"/>
  <c r="K120" i="1"/>
  <c r="K118" i="1"/>
  <c r="K117" i="1"/>
  <c r="K115" i="1"/>
  <c r="K114" i="1"/>
  <c r="K113" i="1"/>
  <c r="K112" i="1"/>
  <c r="K111" i="1"/>
  <c r="K109" i="1"/>
  <c r="K108" i="1"/>
  <c r="K106" i="1"/>
  <c r="K105" i="1"/>
  <c r="K103" i="1"/>
  <c r="K102" i="1"/>
  <c r="K101" i="1" l="1"/>
  <c r="K99" i="1"/>
  <c r="K98" i="1"/>
  <c r="K97" i="1"/>
  <c r="K96" i="1"/>
  <c r="K95" i="1"/>
  <c r="K94" i="1"/>
  <c r="K93" i="1"/>
  <c r="R85" i="1"/>
  <c r="F93" i="1" s="1"/>
  <c r="K80" i="1"/>
  <c r="K196" i="1" l="1"/>
  <c r="F196" i="1"/>
  <c r="K151" i="1"/>
  <c r="K150" i="1"/>
  <c r="K285" i="1" l="1"/>
  <c r="K283" i="1"/>
  <c r="K282" i="1"/>
  <c r="F285" i="1"/>
  <c r="L285" i="1" s="1"/>
  <c r="F284" i="1"/>
  <c r="L284" i="1" s="1"/>
  <c r="H283" i="1"/>
  <c r="L283" i="1" s="1"/>
  <c r="F282" i="1"/>
  <c r="L267" i="1"/>
  <c r="K267" i="1"/>
  <c r="K266" i="1"/>
  <c r="F266" i="1"/>
  <c r="L266" i="1" s="1"/>
  <c r="K252" i="1"/>
  <c r="L251" i="1"/>
  <c r="K251" i="1"/>
  <c r="F252" i="1"/>
  <c r="L252" i="1" s="1"/>
  <c r="L236" i="1"/>
  <c r="K236" i="1"/>
  <c r="L223" i="1"/>
  <c r="K223" i="1"/>
  <c r="K209" i="1"/>
  <c r="K210" i="1"/>
  <c r="K208" i="1"/>
  <c r="T209" i="1"/>
  <c r="J210" i="1" s="1"/>
  <c r="S209" i="1"/>
  <c r="H210" i="1" s="1"/>
  <c r="R209" i="1"/>
  <c r="F209" i="1" s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67" i="1"/>
  <c r="T168" i="1"/>
  <c r="J169" i="1" s="1"/>
  <c r="S168" i="1"/>
  <c r="H169" i="1" s="1"/>
  <c r="R168" i="1"/>
  <c r="F169" i="1" s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35" i="1"/>
  <c r="T132" i="1"/>
  <c r="J137" i="1" s="1"/>
  <c r="S132" i="1"/>
  <c r="R132" i="1"/>
  <c r="F137" i="1" s="1"/>
  <c r="K100" i="1"/>
  <c r="K104" i="1"/>
  <c r="K107" i="1"/>
  <c r="K110" i="1"/>
  <c r="K116" i="1"/>
  <c r="K119" i="1"/>
  <c r="K122" i="1"/>
  <c r="T85" i="1"/>
  <c r="J196" i="1" s="1"/>
  <c r="S85" i="1"/>
  <c r="H196" i="1" s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48" i="1"/>
  <c r="T40" i="1"/>
  <c r="S40" i="1"/>
  <c r="R40" i="1"/>
  <c r="O7" i="1"/>
  <c r="P7" i="1"/>
  <c r="Q7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5" i="1"/>
  <c r="J16" i="1"/>
  <c r="L196" i="1" l="1"/>
  <c r="H17" i="1"/>
  <c r="H150" i="1"/>
  <c r="F49" i="1"/>
  <c r="F151" i="1"/>
  <c r="J49" i="1"/>
  <c r="J151" i="1"/>
  <c r="J20" i="1"/>
  <c r="J150" i="1"/>
  <c r="F19" i="1"/>
  <c r="F80" i="1"/>
  <c r="L80" i="1" s="1"/>
  <c r="F150" i="1"/>
  <c r="H51" i="1"/>
  <c r="H151" i="1"/>
  <c r="F26" i="1"/>
  <c r="F15" i="1"/>
  <c r="F17" i="1"/>
  <c r="F30" i="1"/>
  <c r="F22" i="1"/>
  <c r="J28" i="1"/>
  <c r="F32" i="1"/>
  <c r="F28" i="1"/>
  <c r="F24" i="1"/>
  <c r="F20" i="1"/>
  <c r="J32" i="1"/>
  <c r="J24" i="1"/>
  <c r="H30" i="1"/>
  <c r="H22" i="1"/>
  <c r="F208" i="1"/>
  <c r="L210" i="1"/>
  <c r="K284" i="1"/>
  <c r="F33" i="1"/>
  <c r="F31" i="1"/>
  <c r="F29" i="1"/>
  <c r="F27" i="1"/>
  <c r="F25" i="1"/>
  <c r="F23" i="1"/>
  <c r="F21" i="1"/>
  <c r="J15" i="1"/>
  <c r="J30" i="1"/>
  <c r="J26" i="1"/>
  <c r="L169" i="1"/>
  <c r="F146" i="1"/>
  <c r="F138" i="1"/>
  <c r="J146" i="1"/>
  <c r="J138" i="1"/>
  <c r="F194" i="1"/>
  <c r="F190" i="1"/>
  <c r="F186" i="1"/>
  <c r="F182" i="1"/>
  <c r="F178" i="1"/>
  <c r="F174" i="1"/>
  <c r="F170" i="1"/>
  <c r="H194" i="1"/>
  <c r="H190" i="1"/>
  <c r="H186" i="1"/>
  <c r="H182" i="1"/>
  <c r="H178" i="1"/>
  <c r="H174" i="1"/>
  <c r="H170" i="1"/>
  <c r="J194" i="1"/>
  <c r="J190" i="1"/>
  <c r="J186" i="1"/>
  <c r="J182" i="1"/>
  <c r="J178" i="1"/>
  <c r="J174" i="1"/>
  <c r="J170" i="1"/>
  <c r="H15" i="1"/>
  <c r="H26" i="1"/>
  <c r="H18" i="1"/>
  <c r="F135" i="1"/>
  <c r="F142" i="1"/>
  <c r="J135" i="1"/>
  <c r="J142" i="1"/>
  <c r="F167" i="1"/>
  <c r="F192" i="1"/>
  <c r="F188" i="1"/>
  <c r="F184" i="1"/>
  <c r="F180" i="1"/>
  <c r="F176" i="1"/>
  <c r="F172" i="1"/>
  <c r="F168" i="1"/>
  <c r="H167" i="1"/>
  <c r="H192" i="1"/>
  <c r="H188" i="1"/>
  <c r="H184" i="1"/>
  <c r="H180" i="1"/>
  <c r="H176" i="1"/>
  <c r="H172" i="1"/>
  <c r="H168" i="1"/>
  <c r="J167" i="1"/>
  <c r="J192" i="1"/>
  <c r="J188" i="1"/>
  <c r="J184" i="1"/>
  <c r="J180" i="1"/>
  <c r="J176" i="1"/>
  <c r="J172" i="1"/>
  <c r="J168" i="1"/>
  <c r="H94" i="1"/>
  <c r="H95" i="1"/>
  <c r="H99" i="1"/>
  <c r="H103" i="1"/>
  <c r="H107" i="1"/>
  <c r="H111" i="1"/>
  <c r="H123" i="1"/>
  <c r="H119" i="1"/>
  <c r="H115" i="1"/>
  <c r="H109" i="1"/>
  <c r="H101" i="1"/>
  <c r="J100" i="1"/>
  <c r="J108" i="1"/>
  <c r="J116" i="1"/>
  <c r="J124" i="1"/>
  <c r="J112" i="1"/>
  <c r="J96" i="1"/>
  <c r="H137" i="1"/>
  <c r="L137" i="1" s="1"/>
  <c r="H138" i="1"/>
  <c r="H142" i="1"/>
  <c r="H146" i="1"/>
  <c r="L146" i="1" s="1"/>
  <c r="H135" i="1"/>
  <c r="H144" i="1"/>
  <c r="H136" i="1"/>
  <c r="H32" i="1"/>
  <c r="L32" i="1" s="1"/>
  <c r="H28" i="1"/>
  <c r="L28" i="1" s="1"/>
  <c r="H24" i="1"/>
  <c r="H20" i="1"/>
  <c r="H16" i="1"/>
  <c r="H93" i="1"/>
  <c r="H121" i="1"/>
  <c r="H117" i="1"/>
  <c r="H113" i="1"/>
  <c r="H105" i="1"/>
  <c r="H97" i="1"/>
  <c r="J120" i="1"/>
  <c r="J104" i="1"/>
  <c r="H148" i="1"/>
  <c r="H140" i="1"/>
  <c r="H209" i="1"/>
  <c r="H208" i="1"/>
  <c r="J209" i="1"/>
  <c r="J208" i="1"/>
  <c r="F148" i="1"/>
  <c r="F144" i="1"/>
  <c r="F140" i="1"/>
  <c r="F136" i="1"/>
  <c r="J148" i="1"/>
  <c r="J144" i="1"/>
  <c r="J140" i="1"/>
  <c r="J136" i="1"/>
  <c r="F195" i="1"/>
  <c r="F193" i="1"/>
  <c r="F191" i="1"/>
  <c r="F189" i="1"/>
  <c r="F187" i="1"/>
  <c r="F185" i="1"/>
  <c r="F183" i="1"/>
  <c r="F181" i="1"/>
  <c r="F179" i="1"/>
  <c r="F177" i="1"/>
  <c r="F175" i="1"/>
  <c r="F173" i="1"/>
  <c r="F171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J195" i="1"/>
  <c r="J193" i="1"/>
  <c r="J191" i="1"/>
  <c r="J189" i="1"/>
  <c r="J187" i="1"/>
  <c r="J185" i="1"/>
  <c r="J183" i="1"/>
  <c r="J181" i="1"/>
  <c r="J179" i="1"/>
  <c r="J177" i="1"/>
  <c r="J175" i="1"/>
  <c r="J173" i="1"/>
  <c r="J171" i="1"/>
  <c r="J18" i="1"/>
  <c r="J22" i="1"/>
  <c r="J25" i="1"/>
  <c r="J27" i="1"/>
  <c r="J29" i="1"/>
  <c r="J31" i="1"/>
  <c r="J33" i="1"/>
  <c r="F16" i="1"/>
  <c r="F18" i="1"/>
  <c r="J95" i="1"/>
  <c r="J97" i="1"/>
  <c r="J99" i="1"/>
  <c r="J101" i="1"/>
  <c r="J103" i="1"/>
  <c r="J105" i="1"/>
  <c r="J107" i="1"/>
  <c r="J109" i="1"/>
  <c r="J111" i="1"/>
  <c r="J113" i="1"/>
  <c r="J115" i="1"/>
  <c r="J117" i="1"/>
  <c r="J119" i="1"/>
  <c r="J121" i="1"/>
  <c r="J123" i="1"/>
  <c r="J93" i="1"/>
  <c r="J122" i="1"/>
  <c r="J118" i="1"/>
  <c r="J114" i="1"/>
  <c r="J110" i="1"/>
  <c r="J106" i="1"/>
  <c r="J102" i="1"/>
  <c r="J98" i="1"/>
  <c r="L98" i="1" s="1"/>
  <c r="J94" i="1"/>
  <c r="H124" i="1"/>
  <c r="H122" i="1"/>
  <c r="H120" i="1"/>
  <c r="L120" i="1" s="1"/>
  <c r="H118" i="1"/>
  <c r="H116" i="1"/>
  <c r="H114" i="1"/>
  <c r="H112" i="1"/>
  <c r="L112" i="1" s="1"/>
  <c r="H110" i="1"/>
  <c r="H108" i="1"/>
  <c r="H106" i="1"/>
  <c r="L106" i="1" s="1"/>
  <c r="H104" i="1"/>
  <c r="H102" i="1"/>
  <c r="H100" i="1"/>
  <c r="H98" i="1"/>
  <c r="H96" i="1"/>
  <c r="F149" i="1"/>
  <c r="F147" i="1"/>
  <c r="F145" i="1"/>
  <c r="F143" i="1"/>
  <c r="F141" i="1"/>
  <c r="F139" i="1"/>
  <c r="H149" i="1"/>
  <c r="H147" i="1"/>
  <c r="H145" i="1"/>
  <c r="H143" i="1"/>
  <c r="H141" i="1"/>
  <c r="H139" i="1"/>
  <c r="J149" i="1"/>
  <c r="J147" i="1"/>
  <c r="J145" i="1"/>
  <c r="J143" i="1"/>
  <c r="J141" i="1"/>
  <c r="J139" i="1"/>
  <c r="F78" i="1"/>
  <c r="F74" i="1"/>
  <c r="F70" i="1"/>
  <c r="F66" i="1"/>
  <c r="F62" i="1"/>
  <c r="F58" i="1"/>
  <c r="F54" i="1"/>
  <c r="F50" i="1"/>
  <c r="H79" i="1"/>
  <c r="H71" i="1"/>
  <c r="H63" i="1"/>
  <c r="H55" i="1"/>
  <c r="J78" i="1"/>
  <c r="J74" i="1"/>
  <c r="J70" i="1"/>
  <c r="J66" i="1"/>
  <c r="J62" i="1"/>
  <c r="J58" i="1"/>
  <c r="J54" i="1"/>
  <c r="J50" i="1"/>
  <c r="F48" i="1"/>
  <c r="F76" i="1"/>
  <c r="F72" i="1"/>
  <c r="F68" i="1"/>
  <c r="F64" i="1"/>
  <c r="F60" i="1"/>
  <c r="F56" i="1"/>
  <c r="F52" i="1"/>
  <c r="H75" i="1"/>
  <c r="H67" i="1"/>
  <c r="H59" i="1"/>
  <c r="J48" i="1"/>
  <c r="J76" i="1"/>
  <c r="J72" i="1"/>
  <c r="J68" i="1"/>
  <c r="J64" i="1"/>
  <c r="J60" i="1"/>
  <c r="J56" i="1"/>
  <c r="J52" i="1"/>
  <c r="J17" i="1"/>
  <c r="J19" i="1"/>
  <c r="J21" i="1"/>
  <c r="J23" i="1"/>
  <c r="H50" i="1"/>
  <c r="L50" i="1" s="1"/>
  <c r="H52" i="1"/>
  <c r="H54" i="1"/>
  <c r="H56" i="1"/>
  <c r="H58" i="1"/>
  <c r="H60" i="1"/>
  <c r="H62" i="1"/>
  <c r="H64" i="1"/>
  <c r="H66" i="1"/>
  <c r="L66" i="1" s="1"/>
  <c r="H68" i="1"/>
  <c r="H70" i="1"/>
  <c r="H72" i="1"/>
  <c r="H74" i="1"/>
  <c r="H76" i="1"/>
  <c r="H78" i="1"/>
  <c r="H48" i="1"/>
  <c r="H77" i="1"/>
  <c r="H73" i="1"/>
  <c r="H69" i="1"/>
  <c r="H65" i="1"/>
  <c r="H61" i="1"/>
  <c r="H57" i="1"/>
  <c r="H53" i="1"/>
  <c r="H49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J79" i="1"/>
  <c r="J77" i="1"/>
  <c r="J75" i="1"/>
  <c r="J73" i="1"/>
  <c r="J71" i="1"/>
  <c r="J69" i="1"/>
  <c r="J67" i="1"/>
  <c r="J65" i="1"/>
  <c r="J63" i="1"/>
  <c r="J61" i="1"/>
  <c r="J59" i="1"/>
  <c r="J57" i="1"/>
  <c r="J55" i="1"/>
  <c r="J53" i="1"/>
  <c r="J51" i="1"/>
  <c r="H33" i="1"/>
  <c r="H31" i="1"/>
  <c r="H29" i="1"/>
  <c r="H27" i="1"/>
  <c r="H25" i="1"/>
  <c r="H23" i="1"/>
  <c r="H21" i="1"/>
  <c r="H19" i="1"/>
  <c r="L115" i="1" l="1"/>
  <c r="L114" i="1"/>
  <c r="L74" i="1"/>
  <c r="L58" i="1"/>
  <c r="L20" i="1"/>
  <c r="L142" i="1"/>
  <c r="L102" i="1"/>
  <c r="L118" i="1"/>
  <c r="L123" i="1"/>
  <c r="L26" i="1"/>
  <c r="L113" i="1"/>
  <c r="L121" i="1"/>
  <c r="L96" i="1"/>
  <c r="L108" i="1"/>
  <c r="L124" i="1"/>
  <c r="L105" i="1"/>
  <c r="L117" i="1"/>
  <c r="L109" i="1"/>
  <c r="L111" i="1"/>
  <c r="L103" i="1"/>
  <c r="L150" i="1"/>
  <c r="L49" i="1"/>
  <c r="L97" i="1"/>
  <c r="L101" i="1"/>
  <c r="L99" i="1"/>
  <c r="L94" i="1"/>
  <c r="L93" i="1"/>
  <c r="L95" i="1"/>
  <c r="L151" i="1"/>
  <c r="L17" i="1"/>
  <c r="L24" i="1"/>
  <c r="L22" i="1"/>
  <c r="L16" i="1"/>
  <c r="L30" i="1"/>
  <c r="L25" i="1"/>
  <c r="L29" i="1"/>
  <c r="L33" i="1"/>
  <c r="L18" i="1"/>
  <c r="L209" i="1"/>
  <c r="L135" i="1"/>
  <c r="L15" i="1"/>
  <c r="L119" i="1"/>
  <c r="L208" i="1"/>
  <c r="L168" i="1"/>
  <c r="L176" i="1"/>
  <c r="L184" i="1"/>
  <c r="L192" i="1"/>
  <c r="L174" i="1"/>
  <c r="L182" i="1"/>
  <c r="L190" i="1"/>
  <c r="L21" i="1"/>
  <c r="L138" i="1"/>
  <c r="L172" i="1"/>
  <c r="L180" i="1"/>
  <c r="L188" i="1"/>
  <c r="L167" i="1"/>
  <c r="L170" i="1"/>
  <c r="L178" i="1"/>
  <c r="L186" i="1"/>
  <c r="L194" i="1"/>
  <c r="L171" i="1"/>
  <c r="L175" i="1"/>
  <c r="L179" i="1"/>
  <c r="L183" i="1"/>
  <c r="L187" i="1"/>
  <c r="L191" i="1"/>
  <c r="L195" i="1"/>
  <c r="L140" i="1"/>
  <c r="L148" i="1"/>
  <c r="L107" i="1"/>
  <c r="L116" i="1"/>
  <c r="L104" i="1"/>
  <c r="L100" i="1"/>
  <c r="L48" i="1"/>
  <c r="L76" i="1"/>
  <c r="L72" i="1"/>
  <c r="L68" i="1"/>
  <c r="L64" i="1"/>
  <c r="L60" i="1"/>
  <c r="L56" i="1"/>
  <c r="L52" i="1"/>
  <c r="L173" i="1"/>
  <c r="L177" i="1"/>
  <c r="L181" i="1"/>
  <c r="L185" i="1"/>
  <c r="L189" i="1"/>
  <c r="L193" i="1"/>
  <c r="L136" i="1"/>
  <c r="L144" i="1"/>
  <c r="L141" i="1"/>
  <c r="L145" i="1"/>
  <c r="L149" i="1"/>
  <c r="L19" i="1"/>
  <c r="L23" i="1"/>
  <c r="L27" i="1"/>
  <c r="L31" i="1"/>
  <c r="L122" i="1"/>
  <c r="L110" i="1"/>
  <c r="L78" i="1"/>
  <c r="L70" i="1"/>
  <c r="L62" i="1"/>
  <c r="L54" i="1"/>
  <c r="L139" i="1"/>
  <c r="L143" i="1"/>
  <c r="L147" i="1"/>
  <c r="L53" i="1"/>
  <c r="L57" i="1"/>
  <c r="L61" i="1"/>
  <c r="L65" i="1"/>
  <c r="L69" i="1"/>
  <c r="L73" i="1"/>
  <c r="L77" i="1"/>
  <c r="L51" i="1"/>
  <c r="L55" i="1"/>
  <c r="L59" i="1"/>
  <c r="L63" i="1"/>
  <c r="L67" i="1"/>
  <c r="L71" i="1"/>
  <c r="L75" i="1"/>
  <c r="L79" i="1"/>
</calcChain>
</file>

<file path=xl/sharedStrings.xml><?xml version="1.0" encoding="utf-8"?>
<sst xmlns="http://schemas.openxmlformats.org/spreadsheetml/2006/main" count="588" uniqueCount="137">
  <si>
    <t>ΕΙΔΙΚΟΤΗΤΑ:</t>
  </si>
  <si>
    <t>ΘΕΣΗ /ΒΑΘΜΟΣ:</t>
  </si>
  <si>
    <t>ΕΠΙΜΕΛΗΤΗΣ Β'</t>
  </si>
  <si>
    <t>ΚΩΔΙΚΟΣ ΘΕΣΗΣ:</t>
  </si>
  <si>
    <t>ΥΠΕ</t>
  </si>
  <si>
    <t>Ε΄ ΕΓΚΡΙΣΗ  2018. ΠΡΟΚΗΡΥΞΗ: ΔΑΑΔ 64112/18-12-2018  2η ΟΡΘΗ ΕΠΑΝΑΛΗΨΗ</t>
  </si>
  <si>
    <t>Α/Α</t>
  </si>
  <si>
    <t>ΑΔΤ</t>
  </si>
  <si>
    <t>ΑΡΙΘΜΟΣ ΠΡΩΤΟΚΟΛΛΟΥ</t>
  </si>
  <si>
    <t>ΠΡΟΫΠΗΡΕΣΙΑ</t>
  </si>
  <si>
    <t>ΕΠΙΣΤΗΜΟΝΙΚΟ ΕΡΓΟ</t>
  </si>
  <si>
    <t>ΕΚΠΑΙΔΕΥΤΙΚΟ ΕΡΓΟ</t>
  </si>
  <si>
    <t>ΣΥΝΟΛΙΚΗ ΜΟΡΙΟΔΟΤΗΣΗ</t>
  </si>
  <si>
    <t>ΠΡΙΝ ΤΗΝ ΑΝΑΓΩΓΗ</t>
  </si>
  <si>
    <t>ΜΕΤΑ ΤΗΝ ΑΝΑΓΩΓΗ</t>
  </si>
  <si>
    <t>ΥΠΕ:</t>
  </si>
  <si>
    <t>ΕΠΙΜΕΛΗΤΗΣ Α'</t>
  </si>
  <si>
    <t>ΑΚΤΙΝΟΔΙΑΓΝΩΣΤΙΚΗ</t>
  </si>
  <si>
    <t>Κ.Υ.ΡΑΦΗΝΑΣ</t>
  </si>
  <si>
    <t>ΜΟΝΑΔΑ: Π.Φ.Υ</t>
  </si>
  <si>
    <t xml:space="preserve">1η </t>
  </si>
  <si>
    <t>Κ.Υ ΑΙΓΑΛΕΩ</t>
  </si>
  <si>
    <t>Κ.Υ ΠΕΡΙΣΤΕΡΙΟΥ 2</t>
  </si>
  <si>
    <t>Κ.Υ ΚΑΛΥΒΙΩΝ</t>
  </si>
  <si>
    <t>Κ.Υ ΙΛΙΟΥ</t>
  </si>
  <si>
    <t>Κ.Υ  ΣΑΛΑΜΙΝΑΣ</t>
  </si>
  <si>
    <t>Κ.Υ ΜΥΤΙΛΗΝΗΣ</t>
  </si>
  <si>
    <t>Κ.Υ ΠΑΤΜΟΥ</t>
  </si>
  <si>
    <t xml:space="preserve"> ΠΙΝΑΚΑΣ ΑΡΧΙΚΗΣ ΜΟΡΙΟΔΟΤΗΣΗΣ ΥΠΟΨΗΦΙΩΝ</t>
  </si>
  <si>
    <t>Ε΄ ΕΓΚΡΙΣΗ  2018. ΠΡΟΚΗΡΥΞΗ: 59116/18-12-2018/20 -12-2018/27-12-2018 - 2η ΟΡΘΗ ΕΠΑΝΑΛΗΨΗ</t>
  </si>
  <si>
    <t xml:space="preserve"> 2η</t>
  </si>
  <si>
    <t>ΜΟΝΑΔΑ Π.Φ.Υ</t>
  </si>
  <si>
    <t xml:space="preserve"> ΠΙΝΑΚΑΣ ΑΡΧΙΚΗΣ  ΜΟΡΙΟΔΟΤΗΣΗΣ ΥΠΟΨΗΦΙΩΝ</t>
  </si>
  <si>
    <t xml:space="preserve">1η  </t>
  </si>
  <si>
    <t xml:space="preserve"> 2η </t>
  </si>
  <si>
    <t>Κ.Υ ΑΝΔΡΟΥ</t>
  </si>
  <si>
    <t>Κ.Υ ΕΥΔΗΛΟΥ</t>
  </si>
  <si>
    <t>Κ.Υ  ΚΑΡΛΟΒΑΣΙΟΥ</t>
  </si>
  <si>
    <t>1.27.1</t>
  </si>
  <si>
    <t>1.29.1</t>
  </si>
  <si>
    <t>2.122.1</t>
  </si>
  <si>
    <t>2.127.1</t>
  </si>
  <si>
    <t>2.140.1</t>
  </si>
  <si>
    <t>2.73.1</t>
  </si>
  <si>
    <t>2.68.1</t>
  </si>
  <si>
    <t>2.71.1</t>
  </si>
  <si>
    <t>2.64.1</t>
  </si>
  <si>
    <t>2.67.1</t>
  </si>
  <si>
    <t>ΑΜ140491</t>
  </si>
  <si>
    <t>70/1946</t>
  </si>
  <si>
    <t>70/1280</t>
  </si>
  <si>
    <t>ΑΖ223199</t>
  </si>
  <si>
    <t>70/353</t>
  </si>
  <si>
    <t>Σ592469</t>
  </si>
  <si>
    <t>ΑΖ348031</t>
  </si>
  <si>
    <t>70/332</t>
  </si>
  <si>
    <t>70/790</t>
  </si>
  <si>
    <t>ΑΗ110729</t>
  </si>
  <si>
    <t>Π002904</t>
  </si>
  <si>
    <t>70/847</t>
  </si>
  <si>
    <t>ΑΚ805036</t>
  </si>
  <si>
    <t>70/796</t>
  </si>
  <si>
    <t>ΑΒ517188</t>
  </si>
  <si>
    <t>70/841</t>
  </si>
  <si>
    <t>ΑΗ041640</t>
  </si>
  <si>
    <t>70/1195</t>
  </si>
  <si>
    <t>ΑΝ167705</t>
  </si>
  <si>
    <t>70/1232</t>
  </si>
  <si>
    <t>70/1702</t>
  </si>
  <si>
    <t>ΑΖ085958</t>
  </si>
  <si>
    <t>70/1202</t>
  </si>
  <si>
    <t>Τ501647</t>
  </si>
  <si>
    <t>70/112</t>
  </si>
  <si>
    <t>70/1899</t>
  </si>
  <si>
    <t>ΑΙ029025</t>
  </si>
  <si>
    <t>ΑΜ547291</t>
  </si>
  <si>
    <t>70/1634</t>
  </si>
  <si>
    <t>ΑΚ674331</t>
  </si>
  <si>
    <t>70/1703</t>
  </si>
  <si>
    <t>ΑΜ151054</t>
  </si>
  <si>
    <t>70/1393</t>
  </si>
  <si>
    <t>ΑΝ646195</t>
  </si>
  <si>
    <t>70/232</t>
  </si>
  <si>
    <t>ΑΚ215661</t>
  </si>
  <si>
    <t>70/1741</t>
  </si>
  <si>
    <t>ΑΚ842726</t>
  </si>
  <si>
    <t>70/1352</t>
  </si>
  <si>
    <t>ΑΚ106294</t>
  </si>
  <si>
    <t>70/278</t>
  </si>
  <si>
    <t>70/324</t>
  </si>
  <si>
    <t>ΑΖ576531</t>
  </si>
  <si>
    <t>70/63</t>
  </si>
  <si>
    <t>ΑΕ093326</t>
  </si>
  <si>
    <t>70/1510</t>
  </si>
  <si>
    <t>ΑΜ089968</t>
  </si>
  <si>
    <t>70/1923</t>
  </si>
  <si>
    <t>ΑΜ198577</t>
  </si>
  <si>
    <t>70/498</t>
  </si>
  <si>
    <t>ΑΙ559923</t>
  </si>
  <si>
    <t>70/686</t>
  </si>
  <si>
    <t>ΑΚ019885</t>
  </si>
  <si>
    <t>70/729</t>
  </si>
  <si>
    <t>ΑΖ524326</t>
  </si>
  <si>
    <t>70/1004</t>
  </si>
  <si>
    <t>ΑΚ613275</t>
  </si>
  <si>
    <t>70/1256</t>
  </si>
  <si>
    <t>ΑΖ516703</t>
  </si>
  <si>
    <t>70/269</t>
  </si>
  <si>
    <t>ΑΕ610322</t>
  </si>
  <si>
    <t>70/1483</t>
  </si>
  <si>
    <t>ΑΙ681871</t>
  </si>
  <si>
    <t>ΑΙ074726</t>
  </si>
  <si>
    <t>70/753</t>
  </si>
  <si>
    <t>ΑΚ135640</t>
  </si>
  <si>
    <t>70/252</t>
  </si>
  <si>
    <t>ΑΕ104121</t>
  </si>
  <si>
    <t>70/120</t>
  </si>
  <si>
    <t>ΑΒ941758</t>
  </si>
  <si>
    <t>70/335</t>
  </si>
  <si>
    <t>ΑΕ439044</t>
  </si>
  <si>
    <t>Ε΄ ΕΓΚΡΙΣΗ  2018. ΠΡΟΚΗΡΥΞΗ: ΑΡ.ΠΡΩΤ. ΔΑΑΔ 64112/18-12-2018   2η ΟΡΘΗ ΕΠΑΝΑΛΗΨΗ</t>
  </si>
  <si>
    <t>Ε΄ ΕΓΚΡΙΣΗ  2018. ΠΡΟΚΗΡΥΞΗ: ΑΡ.ΠΡΩΤ. ΔΑΑΔ 64112/18-12-2018  2η ΟΡΘΗ ΕΠΑΝΑΛΗΨΗ</t>
  </si>
  <si>
    <t>Ε΄ ΕΓΚΡΙΣΗ  2018. ΠΡΟΚΗΡΥΞΗ: ΑΡ.ΠΡΩΤ. ΔΑΑΔ 64112/18/12/2018   2η ΟΡΘΗ ΕΠΑΝΑΛΗΨΗ</t>
  </si>
  <si>
    <t>70/423</t>
  </si>
  <si>
    <t xml:space="preserve">Ε΄ ΕΓΚΡΙΣΗ  2018. ΠΡΟΚΗΡΥΞΗ: ΑΡ.ΠΡΩΤ.  ΔΑΑΔ 64112/18/12/2018  2η ΟΡΘΗ ΕΠΑΝΑΛΗΨΗ                                                                               </t>
  </si>
  <si>
    <t>70/1324</t>
  </si>
  <si>
    <t>Ε΄ ΕΓΚΡΙΣΗ  2018. ΠΡΟΚΗΡΥΞΗ: 59116/18-12-2018/20/12/201827/12/2018   2η ΟΡΘΗ ΕΠΑΝΑΛΗΨΗ</t>
  </si>
  <si>
    <t>2.120.1</t>
  </si>
  <si>
    <t>AE610322</t>
  </si>
  <si>
    <t>AI654107</t>
  </si>
  <si>
    <t>70/1682</t>
  </si>
  <si>
    <t>T219660</t>
  </si>
  <si>
    <t>AB517188</t>
  </si>
  <si>
    <t>AK613275</t>
  </si>
  <si>
    <t>Ημερομηνία ανάρτησης  24/06/2020</t>
  </si>
  <si>
    <t>Προθεσμία υποβολής ενστάσεων: Από 25/06/2020 έως και 1/07/2020</t>
  </si>
  <si>
    <t>ΠΙΝΑΚΑΣ ΑΡΧΙΚΗΣ ΜΟΡΙΟΔΟΤΗΣΗΣ ΥΠΟΨΗΦΙΩΝ ΙΑΤΡΩΝ ΕΙΔΙΚΟΤΗΤΑΣ ΑΚΤΙΝΟΔΙΑΓΝΩΣΤ6ΙΚΗΣ ΓΙΑ ΘΕΣΕΙΣ Π.Φ.Υ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</si>
</sst>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/>
    <xf numFmtId="2" fontId="3" fillId="0" borderId="1" xfId="0" applyNumberFormat="1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1" xfId="0" applyFont="1" applyBorder="1" applyAlignment="1">
      <alignment wrapText="1"/>
    </xf>
    <xf numFmtId="2" fontId="0" fillId="0" borderId="1" xfId="0" applyNumberFormat="1" applyBorder="1" applyAlignment="1">
      <alignment horizontal="left"/>
    </xf>
    <xf numFmtId="0" fontId="3" fillId="0" borderId="1" xfId="0" applyFont="1" applyBorder="1"/>
    <xf numFmtId="0" fontId="2" fillId="0" borderId="10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" xfId="0" applyFont="1" applyBorder="1"/>
    <xf numFmtId="0" fontId="0" fillId="0" borderId="0" xfId="0" applyBorder="1"/>
    <xf numFmtId="2" fontId="0" fillId="0" borderId="0" xfId="0" applyNumberFormat="1" applyBorder="1"/>
    <xf numFmtId="2" fontId="3" fillId="0" borderId="1" xfId="0" applyNumberFormat="1" applyFont="1" applyBorder="1"/>
    <xf numFmtId="2" fontId="2" fillId="0" borderId="1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5" fillId="0" borderId="13" xfId="0" applyFont="1" applyBorder="1" applyAlignment="1">
      <alignment wrapText="1"/>
    </xf>
    <xf numFmtId="2" fontId="3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5" fillId="0" borderId="1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0" fontId="6" fillId="0" borderId="1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top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left"/>
    </xf>
    <xf numFmtId="2" fontId="5" fillId="0" borderId="1" xfId="0" applyNumberFormat="1" applyFont="1" applyBorder="1"/>
    <xf numFmtId="2" fontId="6" fillId="0" borderId="1" xfId="0" applyNumberFormat="1" applyFont="1" applyBorder="1"/>
    <xf numFmtId="2" fontId="3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left"/>
    </xf>
    <xf numFmtId="49" fontId="9" fillId="0" borderId="1" xfId="0" applyNumberFormat="1" applyFont="1" applyBorder="1"/>
    <xf numFmtId="2" fontId="9" fillId="0" borderId="1" xfId="0" applyNumberFormat="1" applyFont="1" applyBorder="1" applyAlignment="1">
      <alignment horizontal="left" vertical="top"/>
    </xf>
    <xf numFmtId="0" fontId="3" fillId="0" borderId="1" xfId="0" applyFont="1" applyBorder="1"/>
    <xf numFmtId="49" fontId="6" fillId="0" borderId="1" xfId="0" applyNumberFormat="1" applyFont="1" applyBorder="1"/>
    <xf numFmtId="0" fontId="6" fillId="0" borderId="0" xfId="0" applyFont="1"/>
    <xf numFmtId="0" fontId="5" fillId="0" borderId="0" xfId="0" applyFont="1"/>
    <xf numFmtId="0" fontId="2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left"/>
    </xf>
    <xf numFmtId="0" fontId="3" fillId="0" borderId="0" xfId="0" applyFont="1"/>
    <xf numFmtId="0" fontId="3" fillId="0" borderId="6" xfId="0" applyFont="1" applyBorder="1"/>
    <xf numFmtId="0" fontId="2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4" fillId="0" borderId="0" xfId="0" applyFont="1"/>
    <xf numFmtId="0" fontId="4" fillId="0" borderId="6" xfId="0" applyFont="1" applyBorder="1"/>
    <xf numFmtId="0" fontId="7" fillId="0" borderId="5" xfId="0" applyFont="1" applyBorder="1" applyAlignment="1">
      <alignment horizontal="left" wrapText="1"/>
    </xf>
    <xf numFmtId="0" fontId="2" fillId="0" borderId="10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9" fillId="0" borderId="0" xfId="0" applyFont="1"/>
    <xf numFmtId="0" fontId="9" fillId="0" borderId="6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7" fillId="0" borderId="5" xfId="0" applyFont="1" applyBorder="1" applyAlignment="1">
      <alignment horizontal="left"/>
    </xf>
    <xf numFmtId="0" fontId="7" fillId="0" borderId="0" xfId="0" applyFont="1"/>
    <xf numFmtId="0" fontId="7" fillId="0" borderId="6" xfId="0" applyFont="1" applyBorder="1"/>
    <xf numFmtId="0" fontId="3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1682B-7848-4C62-B414-4150B26D9A6B}">
  <dimension ref="B2:T289"/>
  <sheetViews>
    <sheetView tabSelected="1" workbookViewId="0">
      <selection activeCell="K2" sqref="K2"/>
    </sheetView>
  </sheetViews>
  <sheetFormatPr defaultRowHeight="15" x14ac:dyDescent="0.25"/>
  <cols>
    <col min="2" max="2" width="18" customWidth="1"/>
    <col min="3" max="3" width="11.28515625" customWidth="1"/>
    <col min="4" max="4" width="12.140625" customWidth="1"/>
    <col min="5" max="5" width="11.42578125" customWidth="1"/>
    <col min="6" max="6" width="13.5703125" customWidth="1"/>
    <col min="7" max="7" width="10.85546875" customWidth="1"/>
    <col min="8" max="8" width="12.85546875" customWidth="1"/>
    <col min="9" max="10" width="11.5703125" customWidth="1"/>
    <col min="11" max="11" width="12.5703125" customWidth="1"/>
    <col min="12" max="12" width="13.42578125" customWidth="1"/>
    <col min="13" max="13" width="9.140625" customWidth="1"/>
    <col min="15" max="20" width="0" hidden="1" customWidth="1"/>
  </cols>
  <sheetData>
    <row r="2" spans="2:17" s="5" customFormat="1" x14ac:dyDescent="0.25"/>
    <row r="3" spans="2:17" s="5" customFormat="1" ht="15.75" x14ac:dyDescent="0.25">
      <c r="B3" s="69" t="s">
        <v>136</v>
      </c>
      <c r="C3" s="69"/>
      <c r="D3" s="69"/>
      <c r="E3" s="69"/>
      <c r="F3" s="69"/>
      <c r="G3" s="69"/>
      <c r="H3" s="69"/>
      <c r="I3" s="69"/>
      <c r="J3" s="1"/>
    </row>
    <row r="4" spans="2:17" s="5" customFormat="1" ht="15.75" x14ac:dyDescent="0.25">
      <c r="B4" s="68"/>
      <c r="C4" s="68"/>
      <c r="D4" s="68"/>
      <c r="E4" s="68"/>
      <c r="F4" s="68"/>
      <c r="G4" s="68"/>
      <c r="H4" s="68"/>
      <c r="I4" s="68"/>
    </row>
    <row r="5" spans="2:17" x14ac:dyDescent="0.25">
      <c r="O5">
        <v>500</v>
      </c>
      <c r="P5">
        <v>300</v>
      </c>
      <c r="Q5">
        <v>200</v>
      </c>
    </row>
    <row r="6" spans="2:17" ht="15.75" x14ac:dyDescent="0.25">
      <c r="B6" s="95" t="s">
        <v>28</v>
      </c>
      <c r="C6" s="95"/>
      <c r="D6" s="95"/>
      <c r="E6" s="95"/>
      <c r="F6" s="95"/>
      <c r="G6" s="95"/>
      <c r="H6" s="95"/>
      <c r="I6" s="95"/>
      <c r="J6" s="95"/>
      <c r="K6" s="95"/>
      <c r="L6" s="103"/>
    </row>
    <row r="7" spans="2:17" ht="15.75" x14ac:dyDescent="0.25">
      <c r="B7" s="6" t="s">
        <v>0</v>
      </c>
      <c r="C7" s="80" t="s">
        <v>17</v>
      </c>
      <c r="D7" s="81"/>
      <c r="E7" s="81"/>
      <c r="F7" s="81"/>
      <c r="G7" s="81"/>
      <c r="H7" s="81"/>
      <c r="I7" s="81"/>
      <c r="J7" s="81"/>
      <c r="K7" s="81"/>
      <c r="L7" s="82"/>
      <c r="O7">
        <f>O5/E22</f>
        <v>0.99009900990099009</v>
      </c>
      <c r="P7">
        <f>P5/G16</f>
        <v>3.7082818294190356</v>
      </c>
      <c r="Q7">
        <f>Q5/I25</f>
        <v>1.6666666666666667</v>
      </c>
    </row>
    <row r="8" spans="2:17" ht="15.75" x14ac:dyDescent="0.25">
      <c r="B8" s="6" t="s">
        <v>1</v>
      </c>
      <c r="C8" s="83" t="s">
        <v>2</v>
      </c>
      <c r="D8" s="84"/>
      <c r="E8" s="84"/>
      <c r="F8" s="84"/>
      <c r="G8" s="84"/>
      <c r="H8" s="84"/>
      <c r="I8" s="84"/>
      <c r="J8" s="84"/>
      <c r="K8" s="84"/>
      <c r="L8" s="85"/>
    </row>
    <row r="9" spans="2:17" ht="15.75" x14ac:dyDescent="0.25">
      <c r="B9" s="6" t="s">
        <v>19</v>
      </c>
      <c r="C9" s="104" t="s">
        <v>18</v>
      </c>
      <c r="D9" s="105"/>
      <c r="E9" s="105"/>
      <c r="F9" s="105"/>
      <c r="G9" s="105"/>
      <c r="H9" s="105"/>
      <c r="I9" s="105"/>
      <c r="J9" s="105"/>
      <c r="K9" s="105"/>
      <c r="L9" s="106"/>
    </row>
    <row r="10" spans="2:17" ht="15.75" x14ac:dyDescent="0.25">
      <c r="B10" s="6" t="s">
        <v>3</v>
      </c>
      <c r="C10" s="87" t="s">
        <v>38</v>
      </c>
      <c r="D10" s="88"/>
      <c r="E10" s="88"/>
      <c r="F10" s="88"/>
      <c r="G10" s="88"/>
      <c r="H10" s="88"/>
      <c r="I10" s="88"/>
      <c r="J10" s="88"/>
      <c r="K10" s="88"/>
      <c r="L10" s="89"/>
    </row>
    <row r="11" spans="2:17" ht="15.75" x14ac:dyDescent="0.25">
      <c r="B11" s="6" t="s">
        <v>4</v>
      </c>
      <c r="C11" s="70" t="s">
        <v>20</v>
      </c>
      <c r="D11" s="71"/>
      <c r="E11" s="71"/>
      <c r="F11" s="71"/>
      <c r="G11" s="71"/>
      <c r="H11" s="71"/>
      <c r="I11" s="71"/>
      <c r="J11" s="71"/>
      <c r="K11" s="71"/>
      <c r="L11" s="72"/>
    </row>
    <row r="12" spans="2:17" ht="21" customHeight="1" x14ac:dyDescent="0.25">
      <c r="B12" s="95" t="s">
        <v>29</v>
      </c>
      <c r="C12" s="107"/>
      <c r="D12" s="107"/>
      <c r="E12" s="107"/>
      <c r="F12" s="107"/>
      <c r="G12" s="107"/>
      <c r="H12" s="107"/>
      <c r="I12" s="107"/>
      <c r="J12" s="107"/>
      <c r="K12" s="8"/>
      <c r="L12" s="9"/>
    </row>
    <row r="13" spans="2:17" ht="48.75" customHeight="1" x14ac:dyDescent="0.25">
      <c r="B13" s="10" t="s">
        <v>6</v>
      </c>
      <c r="C13" s="63" t="s">
        <v>7</v>
      </c>
      <c r="D13" s="12" t="s">
        <v>8</v>
      </c>
      <c r="E13" s="76" t="s">
        <v>9</v>
      </c>
      <c r="F13" s="77"/>
      <c r="G13" s="76" t="s">
        <v>10</v>
      </c>
      <c r="H13" s="77"/>
      <c r="I13" s="76" t="s">
        <v>11</v>
      </c>
      <c r="J13" s="77"/>
      <c r="K13" s="76" t="s">
        <v>12</v>
      </c>
      <c r="L13" s="77"/>
    </row>
    <row r="14" spans="2:17" ht="49.5" customHeight="1" x14ac:dyDescent="0.25">
      <c r="B14" s="13"/>
      <c r="C14" s="14"/>
      <c r="D14" s="14"/>
      <c r="E14" s="21" t="s">
        <v>13</v>
      </c>
      <c r="F14" s="21" t="s">
        <v>14</v>
      </c>
      <c r="G14" s="21" t="s">
        <v>13</v>
      </c>
      <c r="H14" s="21" t="s">
        <v>14</v>
      </c>
      <c r="I14" s="21" t="s">
        <v>13</v>
      </c>
      <c r="J14" s="21" t="s">
        <v>14</v>
      </c>
      <c r="K14" s="21" t="s">
        <v>13</v>
      </c>
      <c r="L14" s="21" t="s">
        <v>14</v>
      </c>
    </row>
    <row r="15" spans="2:17" ht="15.75" x14ac:dyDescent="0.25">
      <c r="B15" s="19">
        <v>1</v>
      </c>
      <c r="C15" s="15" t="s">
        <v>51</v>
      </c>
      <c r="D15" s="15" t="s">
        <v>50</v>
      </c>
      <c r="E15" s="16">
        <v>358.25</v>
      </c>
      <c r="F15" s="52">
        <f>E15*$O$7</f>
        <v>354.70297029702971</v>
      </c>
      <c r="G15" s="16">
        <v>48.65</v>
      </c>
      <c r="H15" s="16">
        <f>G15*$P$7</f>
        <v>180.40791100123607</v>
      </c>
      <c r="I15" s="16">
        <v>50</v>
      </c>
      <c r="J15" s="53">
        <f>I15*$Q$7</f>
        <v>83.333333333333343</v>
      </c>
      <c r="K15" s="18">
        <f>E15+G15+I15</f>
        <v>456.9</v>
      </c>
      <c r="L15" s="50">
        <f>F15+H15+J15</f>
        <v>618.44421463159915</v>
      </c>
    </row>
    <row r="16" spans="2:17" ht="15.75" x14ac:dyDescent="0.25">
      <c r="B16" s="19">
        <v>2</v>
      </c>
      <c r="C16" s="15" t="s">
        <v>53</v>
      </c>
      <c r="D16" s="15" t="s">
        <v>52</v>
      </c>
      <c r="E16" s="16">
        <v>193.34</v>
      </c>
      <c r="F16" s="52">
        <f>E16*$O$7</f>
        <v>191.42574257425744</v>
      </c>
      <c r="G16" s="16">
        <v>80.900000000000006</v>
      </c>
      <c r="H16" s="49">
        <f t="shared" ref="H16:H33" si="0">G16*$P$7</f>
        <v>300</v>
      </c>
      <c r="I16" s="16">
        <v>0</v>
      </c>
      <c r="J16" s="53">
        <f t="shared" ref="J16:J33" si="1">I16*$Q$7</f>
        <v>0</v>
      </c>
      <c r="K16" s="18">
        <f t="shared" ref="K16:K33" si="2">E16+G16+I16</f>
        <v>274.24</v>
      </c>
      <c r="L16" s="50">
        <f t="shared" ref="L16:L33" si="3">F16+H16+J16</f>
        <v>491.42574257425747</v>
      </c>
    </row>
    <row r="17" spans="2:12" ht="15.75" x14ac:dyDescent="0.25">
      <c r="B17" s="19">
        <v>3</v>
      </c>
      <c r="C17" s="15" t="s">
        <v>54</v>
      </c>
      <c r="D17" s="15" t="s">
        <v>55</v>
      </c>
      <c r="E17" s="16">
        <v>195.25</v>
      </c>
      <c r="F17" s="52">
        <f t="shared" ref="F17:F33" si="4">E17*$O$7</f>
        <v>193.31683168316832</v>
      </c>
      <c r="G17" s="16">
        <v>66.55</v>
      </c>
      <c r="H17" s="16">
        <f t="shared" si="0"/>
        <v>246.7861557478368</v>
      </c>
      <c r="I17" s="16">
        <v>70</v>
      </c>
      <c r="J17" s="53">
        <f t="shared" si="1"/>
        <v>116.66666666666667</v>
      </c>
      <c r="K17" s="18">
        <f t="shared" si="2"/>
        <v>331.8</v>
      </c>
      <c r="L17" s="50">
        <f t="shared" si="3"/>
        <v>556.76965409767172</v>
      </c>
    </row>
    <row r="18" spans="2:12" ht="15.75" x14ac:dyDescent="0.25">
      <c r="B18" s="19">
        <v>4</v>
      </c>
      <c r="C18" s="15" t="s">
        <v>57</v>
      </c>
      <c r="D18" s="15" t="s">
        <v>56</v>
      </c>
      <c r="E18" s="16">
        <v>408.7</v>
      </c>
      <c r="F18" s="52">
        <f t="shared" si="4"/>
        <v>404.65346534653463</v>
      </c>
      <c r="G18" s="16">
        <v>2.6</v>
      </c>
      <c r="H18" s="16">
        <f t="shared" si="0"/>
        <v>9.641532756489493</v>
      </c>
      <c r="I18" s="16">
        <v>20</v>
      </c>
      <c r="J18" s="53">
        <f t="shared" si="1"/>
        <v>33.333333333333336</v>
      </c>
      <c r="K18" s="18">
        <f t="shared" si="2"/>
        <v>431.3</v>
      </c>
      <c r="L18" s="18">
        <f t="shared" si="3"/>
        <v>447.62833143635743</v>
      </c>
    </row>
    <row r="19" spans="2:12" ht="15.75" x14ac:dyDescent="0.25">
      <c r="B19" s="19">
        <v>5</v>
      </c>
      <c r="C19" s="15" t="s">
        <v>58</v>
      </c>
      <c r="D19" s="15" t="s">
        <v>59</v>
      </c>
      <c r="E19" s="16">
        <v>104</v>
      </c>
      <c r="F19" s="52">
        <f t="shared" si="4"/>
        <v>102.97029702970298</v>
      </c>
      <c r="G19" s="16">
        <v>72.23</v>
      </c>
      <c r="H19" s="16">
        <f t="shared" si="0"/>
        <v>267.84919653893695</v>
      </c>
      <c r="I19" s="16">
        <v>0</v>
      </c>
      <c r="J19" s="53">
        <f t="shared" si="1"/>
        <v>0</v>
      </c>
      <c r="K19" s="18">
        <f t="shared" si="2"/>
        <v>176.23000000000002</v>
      </c>
      <c r="L19" s="18">
        <f t="shared" si="3"/>
        <v>370.81949356863993</v>
      </c>
    </row>
    <row r="20" spans="2:12" ht="15.75" x14ac:dyDescent="0.25">
      <c r="B20" s="19">
        <v>6</v>
      </c>
      <c r="C20" s="15" t="s">
        <v>60</v>
      </c>
      <c r="D20" s="15" t="s">
        <v>61</v>
      </c>
      <c r="E20" s="16">
        <v>235</v>
      </c>
      <c r="F20" s="52">
        <f t="shared" si="4"/>
        <v>232.67326732673268</v>
      </c>
      <c r="G20" s="16">
        <v>4.0999999999999996</v>
      </c>
      <c r="H20" s="16">
        <f t="shared" si="0"/>
        <v>15.203955500618045</v>
      </c>
      <c r="I20" s="16">
        <v>0</v>
      </c>
      <c r="J20" s="53">
        <f t="shared" si="1"/>
        <v>0</v>
      </c>
      <c r="K20" s="18">
        <f t="shared" si="2"/>
        <v>239.1</v>
      </c>
      <c r="L20" s="18">
        <f t="shared" si="3"/>
        <v>247.87722282735072</v>
      </c>
    </row>
    <row r="21" spans="2:12" ht="15.75" x14ac:dyDescent="0.25">
      <c r="B21" s="19">
        <v>7</v>
      </c>
      <c r="C21" s="15" t="s">
        <v>62</v>
      </c>
      <c r="D21" s="15" t="s">
        <v>63</v>
      </c>
      <c r="E21" s="16">
        <v>60.75</v>
      </c>
      <c r="F21" s="52">
        <f t="shared" si="4"/>
        <v>60.148514851485146</v>
      </c>
      <c r="G21" s="16">
        <v>5.85</v>
      </c>
      <c r="H21" s="16">
        <f t="shared" si="0"/>
        <v>21.693448702101357</v>
      </c>
      <c r="I21" s="16">
        <v>0</v>
      </c>
      <c r="J21" s="53">
        <f t="shared" si="1"/>
        <v>0</v>
      </c>
      <c r="K21" s="18">
        <f t="shared" si="2"/>
        <v>66.599999999999994</v>
      </c>
      <c r="L21" s="18">
        <f t="shared" si="3"/>
        <v>81.84196355358651</v>
      </c>
    </row>
    <row r="22" spans="2:12" ht="15.75" x14ac:dyDescent="0.25">
      <c r="B22" s="19">
        <v>8</v>
      </c>
      <c r="C22" s="15" t="s">
        <v>64</v>
      </c>
      <c r="D22" s="15" t="s">
        <v>65</v>
      </c>
      <c r="E22" s="16">
        <v>505</v>
      </c>
      <c r="F22" s="49">
        <f t="shared" si="4"/>
        <v>500</v>
      </c>
      <c r="G22" s="16">
        <v>44.5</v>
      </c>
      <c r="H22" s="16">
        <f t="shared" si="0"/>
        <v>165.01854140914708</v>
      </c>
      <c r="I22" s="16">
        <v>0</v>
      </c>
      <c r="J22" s="53">
        <f t="shared" si="1"/>
        <v>0</v>
      </c>
      <c r="K22" s="18">
        <f t="shared" si="2"/>
        <v>549.5</v>
      </c>
      <c r="L22" s="50">
        <f t="shared" si="3"/>
        <v>665.01854140914702</v>
      </c>
    </row>
    <row r="23" spans="2:12" ht="15.75" x14ac:dyDescent="0.25">
      <c r="B23" s="19">
        <v>9</v>
      </c>
      <c r="C23" s="15" t="s">
        <v>69</v>
      </c>
      <c r="D23" s="15" t="s">
        <v>70</v>
      </c>
      <c r="E23" s="16">
        <v>306.23</v>
      </c>
      <c r="F23" s="52">
        <f t="shared" si="4"/>
        <v>303.19801980198019</v>
      </c>
      <c r="G23" s="16">
        <v>13.2</v>
      </c>
      <c r="H23" s="16">
        <f t="shared" si="0"/>
        <v>48.949320148331267</v>
      </c>
      <c r="I23" s="16">
        <v>50</v>
      </c>
      <c r="J23" s="53">
        <f t="shared" si="1"/>
        <v>83.333333333333343</v>
      </c>
      <c r="K23" s="18">
        <f t="shared" si="2"/>
        <v>369.43</v>
      </c>
      <c r="L23" s="18">
        <f t="shared" si="3"/>
        <v>435.48067328364482</v>
      </c>
    </row>
    <row r="24" spans="2:12" ht="15.75" x14ac:dyDescent="0.25">
      <c r="B24" s="19">
        <v>10</v>
      </c>
      <c r="C24" s="15" t="s">
        <v>66</v>
      </c>
      <c r="D24" s="15" t="s">
        <v>67</v>
      </c>
      <c r="E24" s="16">
        <v>104.5</v>
      </c>
      <c r="F24" s="52">
        <f t="shared" si="4"/>
        <v>103.46534653465346</v>
      </c>
      <c r="G24" s="16">
        <v>31.1</v>
      </c>
      <c r="H24" s="16">
        <f t="shared" si="0"/>
        <v>115.32756489493201</v>
      </c>
      <c r="I24" s="16">
        <v>0</v>
      </c>
      <c r="J24" s="53">
        <f t="shared" si="1"/>
        <v>0</v>
      </c>
      <c r="K24" s="18">
        <f t="shared" si="2"/>
        <v>135.6</v>
      </c>
      <c r="L24" s="18">
        <f t="shared" si="3"/>
        <v>218.79291142958547</v>
      </c>
    </row>
    <row r="25" spans="2:12" ht="15.75" x14ac:dyDescent="0.25">
      <c r="B25" s="19">
        <v>11</v>
      </c>
      <c r="C25" s="15" t="s">
        <v>71</v>
      </c>
      <c r="D25" s="15" t="s">
        <v>72</v>
      </c>
      <c r="E25" s="16">
        <v>212.5</v>
      </c>
      <c r="F25" s="52">
        <f t="shared" si="4"/>
        <v>210.39603960396039</v>
      </c>
      <c r="G25" s="16">
        <v>10.050000000000001</v>
      </c>
      <c r="H25" s="16">
        <f t="shared" si="0"/>
        <v>37.268232385661314</v>
      </c>
      <c r="I25" s="16">
        <v>120</v>
      </c>
      <c r="J25" s="17">
        <f t="shared" si="1"/>
        <v>200</v>
      </c>
      <c r="K25" s="18">
        <f t="shared" si="2"/>
        <v>342.55</v>
      </c>
      <c r="L25" s="50">
        <f t="shared" si="3"/>
        <v>447.66427198962174</v>
      </c>
    </row>
    <row r="26" spans="2:12" ht="15.75" x14ac:dyDescent="0.25">
      <c r="B26" s="19">
        <v>12</v>
      </c>
      <c r="C26" s="15" t="s">
        <v>75</v>
      </c>
      <c r="D26" s="15" t="s">
        <v>76</v>
      </c>
      <c r="E26" s="16">
        <v>35.64</v>
      </c>
      <c r="F26" s="52">
        <f t="shared" si="4"/>
        <v>35.287128712871286</v>
      </c>
      <c r="G26" s="16">
        <v>13.4</v>
      </c>
      <c r="H26" s="16">
        <f t="shared" si="0"/>
        <v>49.69097651421508</v>
      </c>
      <c r="I26" s="16">
        <v>20</v>
      </c>
      <c r="J26" s="53">
        <f t="shared" si="1"/>
        <v>33.333333333333336</v>
      </c>
      <c r="K26" s="18">
        <f t="shared" si="2"/>
        <v>69.039999999999992</v>
      </c>
      <c r="L26" s="18">
        <f t="shared" si="3"/>
        <v>118.3114385604197</v>
      </c>
    </row>
    <row r="27" spans="2:12" ht="15.75" x14ac:dyDescent="0.25">
      <c r="B27" s="19">
        <v>13</v>
      </c>
      <c r="C27" s="15" t="s">
        <v>74</v>
      </c>
      <c r="D27" s="15" t="s">
        <v>73</v>
      </c>
      <c r="E27" s="16">
        <v>53.7</v>
      </c>
      <c r="F27" s="52">
        <f t="shared" si="4"/>
        <v>53.168316831683171</v>
      </c>
      <c r="G27" s="16">
        <v>34.25</v>
      </c>
      <c r="H27" s="16">
        <f t="shared" si="0"/>
        <v>127.00865265760197</v>
      </c>
      <c r="I27" s="16">
        <v>30</v>
      </c>
      <c r="J27" s="53">
        <f t="shared" si="1"/>
        <v>50</v>
      </c>
      <c r="K27" s="18">
        <f t="shared" si="2"/>
        <v>117.95</v>
      </c>
      <c r="L27" s="18">
        <f t="shared" si="3"/>
        <v>230.17696948928514</v>
      </c>
    </row>
    <row r="28" spans="2:12" ht="15.75" x14ac:dyDescent="0.25">
      <c r="B28" s="19">
        <v>14</v>
      </c>
      <c r="C28" s="15" t="s">
        <v>77</v>
      </c>
      <c r="D28" s="15" t="s">
        <v>78</v>
      </c>
      <c r="E28" s="16">
        <v>74</v>
      </c>
      <c r="F28" s="52">
        <f t="shared" si="4"/>
        <v>73.267326732673268</v>
      </c>
      <c r="G28" s="16">
        <v>60.65</v>
      </c>
      <c r="H28" s="16">
        <f t="shared" si="0"/>
        <v>224.90729295426451</v>
      </c>
      <c r="I28" s="16">
        <v>30</v>
      </c>
      <c r="J28" s="53">
        <f t="shared" si="1"/>
        <v>50</v>
      </c>
      <c r="K28" s="18">
        <f t="shared" si="2"/>
        <v>164.65</v>
      </c>
      <c r="L28" s="18">
        <f t="shared" si="3"/>
        <v>348.17461968693777</v>
      </c>
    </row>
    <row r="29" spans="2:12" ht="15.75" x14ac:dyDescent="0.25">
      <c r="B29" s="19">
        <v>15</v>
      </c>
      <c r="C29" s="15" t="s">
        <v>79</v>
      </c>
      <c r="D29" s="15" t="s">
        <v>80</v>
      </c>
      <c r="E29" s="16">
        <v>88.7</v>
      </c>
      <c r="F29" s="52">
        <f t="shared" si="4"/>
        <v>87.821782178217831</v>
      </c>
      <c r="G29" s="16">
        <v>1.95</v>
      </c>
      <c r="H29" s="16">
        <f t="shared" si="0"/>
        <v>7.2311495673671189</v>
      </c>
      <c r="I29" s="16">
        <v>0</v>
      </c>
      <c r="J29" s="53">
        <f t="shared" si="1"/>
        <v>0</v>
      </c>
      <c r="K29" s="18">
        <f t="shared" si="2"/>
        <v>90.65</v>
      </c>
      <c r="L29" s="18">
        <f t="shared" si="3"/>
        <v>95.052931745584942</v>
      </c>
    </row>
    <row r="30" spans="2:12" ht="15.75" x14ac:dyDescent="0.25">
      <c r="B30" s="19">
        <v>16</v>
      </c>
      <c r="C30" s="15" t="s">
        <v>81</v>
      </c>
      <c r="D30" s="15" t="s">
        <v>82</v>
      </c>
      <c r="E30" s="16">
        <v>10</v>
      </c>
      <c r="F30" s="52">
        <f t="shared" si="4"/>
        <v>9.9009900990099009</v>
      </c>
      <c r="G30" s="16">
        <v>0.65</v>
      </c>
      <c r="H30" s="16">
        <f t="shared" si="0"/>
        <v>2.4103831891223733</v>
      </c>
      <c r="I30" s="16">
        <v>0</v>
      </c>
      <c r="J30" s="53">
        <f t="shared" si="1"/>
        <v>0</v>
      </c>
      <c r="K30" s="18">
        <f t="shared" si="2"/>
        <v>10.65</v>
      </c>
      <c r="L30" s="18">
        <f t="shared" si="3"/>
        <v>12.311373288132273</v>
      </c>
    </row>
    <row r="31" spans="2:12" ht="15.75" x14ac:dyDescent="0.25">
      <c r="B31" s="19">
        <v>17</v>
      </c>
      <c r="C31" s="15" t="s">
        <v>83</v>
      </c>
      <c r="D31" s="15" t="s">
        <v>84</v>
      </c>
      <c r="E31" s="16">
        <v>10</v>
      </c>
      <c r="F31" s="52">
        <f t="shared" si="4"/>
        <v>9.9009900990099009</v>
      </c>
      <c r="G31" s="16">
        <v>0</v>
      </c>
      <c r="H31" s="16">
        <f t="shared" si="0"/>
        <v>0</v>
      </c>
      <c r="I31" s="16">
        <v>0</v>
      </c>
      <c r="J31" s="53">
        <f t="shared" si="1"/>
        <v>0</v>
      </c>
      <c r="K31" s="18">
        <f t="shared" si="2"/>
        <v>10</v>
      </c>
      <c r="L31" s="18">
        <f t="shared" si="3"/>
        <v>9.9009900990099009</v>
      </c>
    </row>
    <row r="32" spans="2:12" ht="15.75" x14ac:dyDescent="0.25">
      <c r="B32" s="19">
        <v>18</v>
      </c>
      <c r="C32" s="15" t="s">
        <v>85</v>
      </c>
      <c r="D32" s="15" t="s">
        <v>86</v>
      </c>
      <c r="E32" s="16">
        <v>67.5</v>
      </c>
      <c r="F32" s="52">
        <f t="shared" si="4"/>
        <v>66.831683168316829</v>
      </c>
      <c r="G32" s="16">
        <v>0.65</v>
      </c>
      <c r="H32" s="16">
        <f t="shared" si="0"/>
        <v>2.4103831891223733</v>
      </c>
      <c r="I32" s="16">
        <v>0</v>
      </c>
      <c r="J32" s="53">
        <f t="shared" si="1"/>
        <v>0</v>
      </c>
      <c r="K32" s="18">
        <f t="shared" si="2"/>
        <v>68.150000000000006</v>
      </c>
      <c r="L32" s="18">
        <f t="shared" si="3"/>
        <v>69.242066357439199</v>
      </c>
    </row>
    <row r="33" spans="2:20" ht="15.75" x14ac:dyDescent="0.25">
      <c r="B33" s="59">
        <v>19</v>
      </c>
      <c r="C33" s="59" t="s">
        <v>87</v>
      </c>
      <c r="D33" s="59" t="s">
        <v>88</v>
      </c>
      <c r="E33" s="22">
        <v>43.11</v>
      </c>
      <c r="F33" s="52">
        <f t="shared" si="4"/>
        <v>42.683168316831683</v>
      </c>
      <c r="G33" s="22">
        <v>0</v>
      </c>
      <c r="H33" s="16">
        <f t="shared" si="0"/>
        <v>0</v>
      </c>
      <c r="I33" s="54">
        <v>0</v>
      </c>
      <c r="J33" s="53">
        <f t="shared" si="1"/>
        <v>0</v>
      </c>
      <c r="K33" s="18">
        <f t="shared" si="2"/>
        <v>43.11</v>
      </c>
      <c r="L33" s="18">
        <f t="shared" si="3"/>
        <v>42.683168316831683</v>
      </c>
    </row>
    <row r="34" spans="2:20" x14ac:dyDescent="0.25">
      <c r="B34" s="20"/>
      <c r="C34" s="3"/>
      <c r="D34" s="3"/>
      <c r="E34" s="4"/>
      <c r="F34" s="4"/>
      <c r="G34" s="4"/>
      <c r="H34" s="4"/>
      <c r="I34" s="4"/>
      <c r="J34" s="4"/>
      <c r="K34" s="4"/>
      <c r="L34" s="4"/>
    </row>
    <row r="35" spans="2:20" x14ac:dyDescent="0.25">
      <c r="B35" s="2"/>
      <c r="C35" s="3"/>
      <c r="D35" s="3"/>
      <c r="E35" s="4"/>
      <c r="F35" s="4"/>
      <c r="G35" s="4"/>
      <c r="H35" s="4"/>
      <c r="I35" s="4"/>
      <c r="J35" s="4"/>
      <c r="K35" s="4"/>
      <c r="L35" s="4"/>
    </row>
    <row r="39" spans="2:20" ht="15.75" x14ac:dyDescent="0.25">
      <c r="B39" s="73" t="s">
        <v>28</v>
      </c>
      <c r="C39" s="74"/>
      <c r="D39" s="74"/>
      <c r="E39" s="74"/>
      <c r="F39" s="74"/>
      <c r="G39" s="74"/>
      <c r="H39" s="74"/>
      <c r="I39" s="74"/>
      <c r="J39" s="74"/>
      <c r="K39" s="74"/>
      <c r="L39" s="75"/>
      <c r="R39">
        <v>500</v>
      </c>
      <c r="S39">
        <v>300</v>
      </c>
      <c r="T39">
        <v>200</v>
      </c>
    </row>
    <row r="40" spans="2:20" ht="15.75" x14ac:dyDescent="0.25">
      <c r="B40" s="6" t="s">
        <v>0</v>
      </c>
      <c r="C40" s="80" t="s">
        <v>17</v>
      </c>
      <c r="D40" s="81"/>
      <c r="E40" s="81"/>
      <c r="F40" s="81"/>
      <c r="G40" s="81"/>
      <c r="H40" s="81"/>
      <c r="I40" s="81"/>
      <c r="J40" s="81"/>
      <c r="K40" s="81"/>
      <c r="L40" s="82"/>
      <c r="R40">
        <f>R39/E57</f>
        <v>0.99009900990099009</v>
      </c>
      <c r="S40">
        <f>S39/G49</f>
        <v>2.4855012427506211</v>
      </c>
      <c r="T40">
        <f>T39/I53</f>
        <v>1.4285714285714286</v>
      </c>
    </row>
    <row r="41" spans="2:20" ht="15.75" x14ac:dyDescent="0.25">
      <c r="B41" s="6" t="s">
        <v>1</v>
      </c>
      <c r="C41" s="83" t="s">
        <v>2</v>
      </c>
      <c r="D41" s="84"/>
      <c r="E41" s="84"/>
      <c r="F41" s="84"/>
      <c r="G41" s="84"/>
      <c r="H41" s="84"/>
      <c r="I41" s="84"/>
      <c r="J41" s="84"/>
      <c r="K41" s="84"/>
      <c r="L41" s="85"/>
    </row>
    <row r="42" spans="2:20" ht="15.75" x14ac:dyDescent="0.25">
      <c r="B42" s="6" t="s">
        <v>31</v>
      </c>
      <c r="C42" s="97" t="s">
        <v>21</v>
      </c>
      <c r="D42" s="98"/>
      <c r="E42" s="98"/>
      <c r="F42" s="98"/>
      <c r="G42" s="98"/>
      <c r="H42" s="98"/>
      <c r="I42" s="98"/>
      <c r="J42" s="98"/>
      <c r="K42" s="98"/>
      <c r="L42" s="99"/>
    </row>
    <row r="43" spans="2:20" ht="15.75" x14ac:dyDescent="0.25">
      <c r="B43" s="6" t="s">
        <v>3</v>
      </c>
      <c r="C43" s="87" t="s">
        <v>40</v>
      </c>
      <c r="D43" s="88"/>
      <c r="E43" s="88"/>
      <c r="F43" s="88"/>
      <c r="G43" s="88"/>
      <c r="H43" s="88"/>
      <c r="I43" s="88"/>
      <c r="J43" s="88"/>
      <c r="K43" s="88"/>
      <c r="L43" s="89"/>
    </row>
    <row r="44" spans="2:20" ht="15.75" x14ac:dyDescent="0.25">
      <c r="B44" s="24" t="s">
        <v>15</v>
      </c>
      <c r="C44" s="70" t="s">
        <v>30</v>
      </c>
      <c r="D44" s="71"/>
      <c r="E44" s="71"/>
      <c r="F44" s="71"/>
      <c r="G44" s="71"/>
      <c r="H44" s="71"/>
      <c r="I44" s="71"/>
      <c r="J44" s="71"/>
      <c r="K44" s="71"/>
      <c r="L44" s="72"/>
    </row>
    <row r="45" spans="2:20" ht="21.75" customHeight="1" x14ac:dyDescent="0.25">
      <c r="B45" s="73" t="s">
        <v>5</v>
      </c>
      <c r="C45" s="74"/>
      <c r="D45" s="74"/>
      <c r="E45" s="74"/>
      <c r="F45" s="74"/>
      <c r="G45" s="74"/>
      <c r="H45" s="74"/>
      <c r="I45" s="74"/>
      <c r="J45" s="74"/>
      <c r="K45" s="74"/>
      <c r="L45" s="75"/>
    </row>
    <row r="46" spans="2:20" ht="47.25" x14ac:dyDescent="0.25">
      <c r="B46" s="11" t="s">
        <v>6</v>
      </c>
      <c r="C46" s="11" t="s">
        <v>7</v>
      </c>
      <c r="D46" s="25" t="s">
        <v>8</v>
      </c>
      <c r="E46" s="95" t="s">
        <v>9</v>
      </c>
      <c r="F46" s="95"/>
      <c r="G46" s="100" t="s">
        <v>10</v>
      </c>
      <c r="H46" s="100"/>
      <c r="I46" s="100" t="s">
        <v>11</v>
      </c>
      <c r="J46" s="101"/>
      <c r="K46" s="100" t="s">
        <v>12</v>
      </c>
      <c r="L46" s="102"/>
    </row>
    <row r="47" spans="2:20" ht="39" customHeight="1" x14ac:dyDescent="0.25">
      <c r="B47" s="13"/>
      <c r="C47" s="26"/>
      <c r="D47" s="14"/>
      <c r="E47" s="21" t="s">
        <v>13</v>
      </c>
      <c r="F47" s="21" t="s">
        <v>14</v>
      </c>
      <c r="G47" s="21" t="s">
        <v>13</v>
      </c>
      <c r="H47" s="21" t="s">
        <v>14</v>
      </c>
      <c r="I47" s="21" t="s">
        <v>13</v>
      </c>
      <c r="J47" s="21" t="s">
        <v>14</v>
      </c>
      <c r="K47" s="21" t="s">
        <v>13</v>
      </c>
      <c r="L47" s="21" t="s">
        <v>14</v>
      </c>
    </row>
    <row r="48" spans="2:20" ht="15.75" x14ac:dyDescent="0.25">
      <c r="B48" s="19">
        <v>1</v>
      </c>
      <c r="C48" s="14" t="s">
        <v>115</v>
      </c>
      <c r="D48" s="14" t="s">
        <v>114</v>
      </c>
      <c r="E48" s="38">
        <v>206.86</v>
      </c>
      <c r="F48" s="54">
        <f>E48*$R$40</f>
        <v>204.81188118811883</v>
      </c>
      <c r="G48" s="38">
        <v>1.95</v>
      </c>
      <c r="H48" s="38">
        <f>G48*$S$40</f>
        <v>4.8467274233637108</v>
      </c>
      <c r="I48" s="38">
        <v>20</v>
      </c>
      <c r="J48" s="38">
        <f>I48*$T$40</f>
        <v>28.571428571428573</v>
      </c>
      <c r="K48" s="38">
        <f>E48+G48+I48</f>
        <v>228.81</v>
      </c>
      <c r="L48" s="38">
        <f>F48+H48+J48</f>
        <v>238.23003718291113</v>
      </c>
    </row>
    <row r="49" spans="2:12" ht="15.75" x14ac:dyDescent="0.25">
      <c r="B49" s="19">
        <v>2</v>
      </c>
      <c r="C49" s="14" t="s">
        <v>113</v>
      </c>
      <c r="D49" s="14" t="s">
        <v>112</v>
      </c>
      <c r="E49" s="38">
        <v>193.5</v>
      </c>
      <c r="F49" s="54">
        <f t="shared" ref="F49:F79" si="5">E49*$R$40</f>
        <v>191.58415841584159</v>
      </c>
      <c r="G49" s="38">
        <v>120.7</v>
      </c>
      <c r="H49" s="51">
        <f t="shared" ref="H49:H79" si="6">G49*$S$40</f>
        <v>300</v>
      </c>
      <c r="I49" s="38">
        <v>40</v>
      </c>
      <c r="J49" s="38">
        <f t="shared" ref="J49:J79" si="7">I49*$T$40</f>
        <v>57.142857142857146</v>
      </c>
      <c r="K49" s="38">
        <f t="shared" ref="K49:K79" si="8">E49+G49+I49</f>
        <v>354.2</v>
      </c>
      <c r="L49" s="51">
        <f t="shared" ref="L49:L79" si="9">F49+H49+J49</f>
        <v>548.72701555869867</v>
      </c>
    </row>
    <row r="50" spans="2:12" ht="15.75" x14ac:dyDescent="0.25">
      <c r="B50" s="19">
        <v>3</v>
      </c>
      <c r="C50" s="14" t="s">
        <v>111</v>
      </c>
      <c r="D50" s="14" t="s">
        <v>68</v>
      </c>
      <c r="E50" s="38">
        <v>140.37</v>
      </c>
      <c r="F50" s="54">
        <f t="shared" si="5"/>
        <v>138.98019801980197</v>
      </c>
      <c r="G50" s="38">
        <v>5.85</v>
      </c>
      <c r="H50" s="38">
        <f t="shared" si="6"/>
        <v>14.540182270091133</v>
      </c>
      <c r="I50" s="38">
        <v>40</v>
      </c>
      <c r="J50" s="38">
        <f t="shared" si="7"/>
        <v>57.142857142857146</v>
      </c>
      <c r="K50" s="38">
        <f t="shared" si="8"/>
        <v>186.22</v>
      </c>
      <c r="L50" s="38">
        <f t="shared" si="9"/>
        <v>210.66323743275024</v>
      </c>
    </row>
    <row r="51" spans="2:12" ht="15.75" x14ac:dyDescent="0.25">
      <c r="B51" s="19">
        <v>4</v>
      </c>
      <c r="C51" s="14" t="s">
        <v>110</v>
      </c>
      <c r="D51" s="14" t="s">
        <v>109</v>
      </c>
      <c r="E51" s="38">
        <v>130.53</v>
      </c>
      <c r="F51" s="54">
        <f t="shared" si="5"/>
        <v>129.23762376237624</v>
      </c>
      <c r="G51" s="38">
        <v>30</v>
      </c>
      <c r="H51" s="38">
        <f t="shared" si="6"/>
        <v>74.565037282518631</v>
      </c>
      <c r="I51" s="38">
        <v>0</v>
      </c>
      <c r="J51" s="38">
        <f t="shared" si="7"/>
        <v>0</v>
      </c>
      <c r="K51" s="38">
        <f t="shared" si="8"/>
        <v>160.53</v>
      </c>
      <c r="L51" s="38">
        <f t="shared" si="9"/>
        <v>203.80266104489488</v>
      </c>
    </row>
    <row r="52" spans="2:12" ht="15.75" x14ac:dyDescent="0.25">
      <c r="B52" s="19">
        <v>5</v>
      </c>
      <c r="C52" s="14" t="s">
        <v>129</v>
      </c>
      <c r="D52" s="14" t="s">
        <v>130</v>
      </c>
      <c r="E52" s="38">
        <v>154.66999999999999</v>
      </c>
      <c r="F52" s="54">
        <f t="shared" si="5"/>
        <v>153.13861386138612</v>
      </c>
      <c r="G52" s="38">
        <v>24</v>
      </c>
      <c r="H52" s="38">
        <f t="shared" si="6"/>
        <v>59.65202982601491</v>
      </c>
      <c r="I52" s="38">
        <v>0</v>
      </c>
      <c r="J52" s="38">
        <f t="shared" si="7"/>
        <v>0</v>
      </c>
      <c r="K52" s="38">
        <f t="shared" si="8"/>
        <v>178.67</v>
      </c>
      <c r="L52" s="38">
        <f t="shared" si="9"/>
        <v>212.79064368740103</v>
      </c>
    </row>
    <row r="53" spans="2:12" ht="15.75" x14ac:dyDescent="0.25">
      <c r="B53" s="19">
        <v>6</v>
      </c>
      <c r="C53" s="43" t="s">
        <v>128</v>
      </c>
      <c r="D53" s="43" t="s">
        <v>107</v>
      </c>
      <c r="E53" s="38">
        <v>266.56</v>
      </c>
      <c r="F53" s="54">
        <f t="shared" si="5"/>
        <v>263.9207920792079</v>
      </c>
      <c r="G53" s="38">
        <v>119.75</v>
      </c>
      <c r="H53" s="38">
        <f t="shared" si="6"/>
        <v>297.63877381938687</v>
      </c>
      <c r="I53" s="38">
        <v>140</v>
      </c>
      <c r="J53" s="51">
        <f t="shared" si="7"/>
        <v>200</v>
      </c>
      <c r="K53" s="38">
        <f t="shared" si="8"/>
        <v>526.30999999999995</v>
      </c>
      <c r="L53" s="51">
        <f t="shared" si="9"/>
        <v>761.55956589859477</v>
      </c>
    </row>
    <row r="54" spans="2:12" ht="15.75" x14ac:dyDescent="0.25">
      <c r="B54" s="19">
        <v>7</v>
      </c>
      <c r="C54" s="43" t="s">
        <v>106</v>
      </c>
      <c r="D54" s="43" t="s">
        <v>105</v>
      </c>
      <c r="E54" s="38">
        <v>129.5</v>
      </c>
      <c r="F54" s="54">
        <f t="shared" si="5"/>
        <v>128.21782178217822</v>
      </c>
      <c r="G54" s="38">
        <v>3.95</v>
      </c>
      <c r="H54" s="38">
        <f t="shared" si="6"/>
        <v>9.817729908864953</v>
      </c>
      <c r="I54" s="38">
        <v>50</v>
      </c>
      <c r="J54" s="38">
        <f t="shared" si="7"/>
        <v>71.428571428571431</v>
      </c>
      <c r="K54" s="38">
        <f t="shared" si="8"/>
        <v>183.45</v>
      </c>
      <c r="L54" s="38">
        <f t="shared" si="9"/>
        <v>209.46412311961461</v>
      </c>
    </row>
    <row r="55" spans="2:12" ht="15.75" x14ac:dyDescent="0.25">
      <c r="B55" s="19">
        <v>8</v>
      </c>
      <c r="C55" s="15" t="s">
        <v>66</v>
      </c>
      <c r="D55" s="15" t="s">
        <v>67</v>
      </c>
      <c r="E55" s="38">
        <v>104.5</v>
      </c>
      <c r="F55" s="54">
        <f t="shared" si="5"/>
        <v>103.46534653465346</v>
      </c>
      <c r="G55" s="38">
        <v>31.1</v>
      </c>
      <c r="H55" s="38">
        <f t="shared" si="6"/>
        <v>77.299088649544316</v>
      </c>
      <c r="I55" s="38">
        <v>0</v>
      </c>
      <c r="J55" s="38">
        <f t="shared" si="7"/>
        <v>0</v>
      </c>
      <c r="K55" s="38">
        <f t="shared" si="8"/>
        <v>135.6</v>
      </c>
      <c r="L55" s="38">
        <f t="shared" si="9"/>
        <v>180.76443518419779</v>
      </c>
    </row>
    <row r="56" spans="2:12" ht="15.75" x14ac:dyDescent="0.25">
      <c r="B56" s="19">
        <v>9</v>
      </c>
      <c r="C56" s="66" t="s">
        <v>69</v>
      </c>
      <c r="D56" s="66" t="s">
        <v>70</v>
      </c>
      <c r="E56" s="38">
        <v>306.23</v>
      </c>
      <c r="F56" s="54">
        <f t="shared" si="5"/>
        <v>303.19801980198019</v>
      </c>
      <c r="G56" s="38">
        <v>13.2</v>
      </c>
      <c r="H56" s="38">
        <f t="shared" si="6"/>
        <v>32.808616404308196</v>
      </c>
      <c r="I56" s="38">
        <v>50</v>
      </c>
      <c r="J56" s="38">
        <f t="shared" si="7"/>
        <v>71.428571428571431</v>
      </c>
      <c r="K56" s="38">
        <f t="shared" si="8"/>
        <v>369.43</v>
      </c>
      <c r="L56" s="38">
        <f t="shared" si="9"/>
        <v>407.43520763485981</v>
      </c>
    </row>
    <row r="57" spans="2:12" ht="15.75" x14ac:dyDescent="0.25">
      <c r="B57" s="19">
        <v>10</v>
      </c>
      <c r="C57" s="15" t="s">
        <v>64</v>
      </c>
      <c r="D57" s="15" t="s">
        <v>65</v>
      </c>
      <c r="E57" s="38">
        <v>505</v>
      </c>
      <c r="F57" s="51">
        <f t="shared" si="5"/>
        <v>500</v>
      </c>
      <c r="G57" s="38">
        <v>44.5</v>
      </c>
      <c r="H57" s="38">
        <f t="shared" si="6"/>
        <v>110.60480530240264</v>
      </c>
      <c r="I57" s="38">
        <v>0</v>
      </c>
      <c r="J57" s="38">
        <f t="shared" si="7"/>
        <v>0</v>
      </c>
      <c r="K57" s="38">
        <f t="shared" si="8"/>
        <v>549.5</v>
      </c>
      <c r="L57" s="51">
        <f t="shared" si="9"/>
        <v>610.60480530240261</v>
      </c>
    </row>
    <row r="58" spans="2:12" ht="15.75" x14ac:dyDescent="0.25">
      <c r="B58" s="19">
        <v>11</v>
      </c>
      <c r="C58" s="14" t="s">
        <v>104</v>
      </c>
      <c r="D58" s="14" t="s">
        <v>103</v>
      </c>
      <c r="E58" s="38">
        <v>94</v>
      </c>
      <c r="F58" s="54">
        <f t="shared" si="5"/>
        <v>93.069306930693074</v>
      </c>
      <c r="G58" s="38">
        <v>2.75</v>
      </c>
      <c r="H58" s="38">
        <f t="shared" si="6"/>
        <v>6.8351284175642082</v>
      </c>
      <c r="I58" s="38">
        <v>110</v>
      </c>
      <c r="J58" s="38">
        <f t="shared" si="7"/>
        <v>157.14285714285714</v>
      </c>
      <c r="K58" s="38">
        <f t="shared" si="8"/>
        <v>206.75</v>
      </c>
      <c r="L58" s="38">
        <f t="shared" si="9"/>
        <v>257.04729249111443</v>
      </c>
    </row>
    <row r="59" spans="2:12" ht="15.75" x14ac:dyDescent="0.25">
      <c r="B59" s="19">
        <v>12</v>
      </c>
      <c r="C59" s="15" t="s">
        <v>62</v>
      </c>
      <c r="D59" s="15" t="s">
        <v>63</v>
      </c>
      <c r="E59" s="38">
        <v>60.75</v>
      </c>
      <c r="F59" s="54">
        <f t="shared" si="5"/>
        <v>60.148514851485146</v>
      </c>
      <c r="G59" s="38">
        <v>5.85</v>
      </c>
      <c r="H59" s="38">
        <f t="shared" si="6"/>
        <v>14.540182270091133</v>
      </c>
      <c r="I59" s="38">
        <v>0</v>
      </c>
      <c r="J59" s="38">
        <f t="shared" si="7"/>
        <v>0</v>
      </c>
      <c r="K59" s="38">
        <f t="shared" si="8"/>
        <v>66.599999999999994</v>
      </c>
      <c r="L59" s="38">
        <f t="shared" si="9"/>
        <v>74.688697121576283</v>
      </c>
    </row>
    <row r="60" spans="2:12" ht="15.75" x14ac:dyDescent="0.25">
      <c r="B60" s="19">
        <v>13</v>
      </c>
      <c r="C60" s="15" t="s">
        <v>60</v>
      </c>
      <c r="D60" s="15" t="s">
        <v>61</v>
      </c>
      <c r="E60" s="38">
        <v>235</v>
      </c>
      <c r="F60" s="54">
        <f t="shared" si="5"/>
        <v>232.67326732673268</v>
      </c>
      <c r="G60" s="38">
        <v>4.0999999999999996</v>
      </c>
      <c r="H60" s="38">
        <f t="shared" si="6"/>
        <v>10.190555095277546</v>
      </c>
      <c r="I60" s="38">
        <v>0</v>
      </c>
      <c r="J60" s="38">
        <f t="shared" si="7"/>
        <v>0</v>
      </c>
      <c r="K60" s="38">
        <f t="shared" si="8"/>
        <v>239.1</v>
      </c>
      <c r="L60" s="38">
        <f t="shared" si="9"/>
        <v>242.86382242201023</v>
      </c>
    </row>
    <row r="61" spans="2:12" ht="15.75" x14ac:dyDescent="0.25">
      <c r="B61" s="19">
        <v>14</v>
      </c>
      <c r="C61" s="15" t="s">
        <v>58</v>
      </c>
      <c r="D61" s="15" t="s">
        <v>59</v>
      </c>
      <c r="E61" s="38">
        <v>104</v>
      </c>
      <c r="F61" s="54">
        <f t="shared" si="5"/>
        <v>102.97029702970298</v>
      </c>
      <c r="G61" s="38">
        <v>72.23</v>
      </c>
      <c r="H61" s="38">
        <f t="shared" si="6"/>
        <v>179.52775476387737</v>
      </c>
      <c r="I61" s="38">
        <v>0</v>
      </c>
      <c r="J61" s="38">
        <f t="shared" si="7"/>
        <v>0</v>
      </c>
      <c r="K61" s="38">
        <f t="shared" si="8"/>
        <v>176.23000000000002</v>
      </c>
      <c r="L61" s="38">
        <f t="shared" si="9"/>
        <v>282.49805179358032</v>
      </c>
    </row>
    <row r="62" spans="2:12" ht="15.75" x14ac:dyDescent="0.25">
      <c r="B62" s="19">
        <v>15</v>
      </c>
      <c r="C62" s="14" t="s">
        <v>102</v>
      </c>
      <c r="D62" s="14" t="s">
        <v>101</v>
      </c>
      <c r="E62" s="38">
        <v>154.30000000000001</v>
      </c>
      <c r="F62" s="54">
        <f t="shared" si="5"/>
        <v>152.77227722772278</v>
      </c>
      <c r="G62" s="38">
        <v>8.5500000000000007</v>
      </c>
      <c r="H62" s="38">
        <f t="shared" si="6"/>
        <v>21.251035625517812</v>
      </c>
      <c r="I62" s="38">
        <v>0</v>
      </c>
      <c r="J62" s="38">
        <f t="shared" si="7"/>
        <v>0</v>
      </c>
      <c r="K62" s="38">
        <f t="shared" si="8"/>
        <v>162.85000000000002</v>
      </c>
      <c r="L62" s="38">
        <f t="shared" si="9"/>
        <v>174.02331285324058</v>
      </c>
    </row>
    <row r="63" spans="2:12" ht="15.75" x14ac:dyDescent="0.25">
      <c r="B63" s="19">
        <v>16</v>
      </c>
      <c r="C63" s="14" t="s">
        <v>57</v>
      </c>
      <c r="D63" s="14" t="s">
        <v>56</v>
      </c>
      <c r="E63" s="38">
        <v>408.7</v>
      </c>
      <c r="F63" s="54">
        <f t="shared" si="5"/>
        <v>404.65346534653463</v>
      </c>
      <c r="G63" s="38">
        <v>2.6</v>
      </c>
      <c r="H63" s="38">
        <f t="shared" si="6"/>
        <v>6.4623032311516155</v>
      </c>
      <c r="I63" s="38">
        <v>20</v>
      </c>
      <c r="J63" s="38">
        <f t="shared" si="7"/>
        <v>28.571428571428573</v>
      </c>
      <c r="K63" s="38">
        <f t="shared" si="8"/>
        <v>431.3</v>
      </c>
      <c r="L63" s="54">
        <f t="shared" si="9"/>
        <v>439.68719714911481</v>
      </c>
    </row>
    <row r="64" spans="2:12" ht="15.75" x14ac:dyDescent="0.25">
      <c r="B64" s="19">
        <v>17</v>
      </c>
      <c r="C64" s="14" t="s">
        <v>100</v>
      </c>
      <c r="D64" s="14" t="s">
        <v>99</v>
      </c>
      <c r="E64" s="38">
        <v>158</v>
      </c>
      <c r="F64" s="54">
        <f t="shared" si="5"/>
        <v>156.43564356435644</v>
      </c>
      <c r="G64" s="38">
        <v>8</v>
      </c>
      <c r="H64" s="38">
        <f t="shared" si="6"/>
        <v>19.884009942004969</v>
      </c>
      <c r="I64" s="38">
        <v>0</v>
      </c>
      <c r="J64" s="38">
        <f t="shared" si="7"/>
        <v>0</v>
      </c>
      <c r="K64" s="38">
        <f t="shared" si="8"/>
        <v>166</v>
      </c>
      <c r="L64" s="38">
        <f t="shared" si="9"/>
        <v>176.31965350636142</v>
      </c>
    </row>
    <row r="65" spans="2:12" ht="15.75" x14ac:dyDescent="0.25">
      <c r="B65" s="19">
        <v>18</v>
      </c>
      <c r="C65" s="14" t="s">
        <v>98</v>
      </c>
      <c r="D65" s="14" t="s">
        <v>97</v>
      </c>
      <c r="E65" s="38">
        <v>73.069999999999993</v>
      </c>
      <c r="F65" s="54">
        <f t="shared" si="5"/>
        <v>72.346534653465341</v>
      </c>
      <c r="G65" s="38">
        <v>0</v>
      </c>
      <c r="H65" s="38">
        <f t="shared" si="6"/>
        <v>0</v>
      </c>
      <c r="I65" s="38">
        <v>20</v>
      </c>
      <c r="J65" s="38">
        <f t="shared" si="7"/>
        <v>28.571428571428573</v>
      </c>
      <c r="K65" s="38">
        <f t="shared" si="8"/>
        <v>93.07</v>
      </c>
      <c r="L65" s="38">
        <f t="shared" si="9"/>
        <v>100.91796322489391</v>
      </c>
    </row>
    <row r="66" spans="2:12" ht="15.75" x14ac:dyDescent="0.25">
      <c r="B66" s="19">
        <v>19</v>
      </c>
      <c r="C66" s="59" t="s">
        <v>87</v>
      </c>
      <c r="D66" s="59" t="s">
        <v>88</v>
      </c>
      <c r="E66" s="38">
        <v>43.11</v>
      </c>
      <c r="F66" s="54">
        <f t="shared" si="5"/>
        <v>42.683168316831683</v>
      </c>
      <c r="G66" s="38">
        <v>0</v>
      </c>
      <c r="H66" s="38">
        <f t="shared" si="6"/>
        <v>0</v>
      </c>
      <c r="I66" s="38">
        <v>0</v>
      </c>
      <c r="J66" s="38">
        <f t="shared" si="7"/>
        <v>0</v>
      </c>
      <c r="K66" s="38">
        <f t="shared" si="8"/>
        <v>43.11</v>
      </c>
      <c r="L66" s="38">
        <f t="shared" si="9"/>
        <v>42.683168316831683</v>
      </c>
    </row>
    <row r="67" spans="2:12" ht="15.75" x14ac:dyDescent="0.25">
      <c r="B67" s="19">
        <v>20</v>
      </c>
      <c r="C67" s="14" t="s">
        <v>53</v>
      </c>
      <c r="D67" s="14" t="s">
        <v>52</v>
      </c>
      <c r="E67" s="38">
        <v>193.34</v>
      </c>
      <c r="F67" s="54">
        <f t="shared" si="5"/>
        <v>191.42574257425744</v>
      </c>
      <c r="G67" s="38">
        <v>80.900000000000006</v>
      </c>
      <c r="H67" s="38">
        <f t="shared" si="6"/>
        <v>201.07705053852527</v>
      </c>
      <c r="I67" s="38">
        <v>0</v>
      </c>
      <c r="J67" s="38">
        <f t="shared" si="7"/>
        <v>0</v>
      </c>
      <c r="K67" s="38">
        <f t="shared" si="8"/>
        <v>274.24</v>
      </c>
      <c r="L67" s="38">
        <f t="shared" si="9"/>
        <v>392.50279311278268</v>
      </c>
    </row>
    <row r="68" spans="2:12" ht="15.75" x14ac:dyDescent="0.25">
      <c r="B68" s="19">
        <v>21</v>
      </c>
      <c r="C68" s="15" t="s">
        <v>51</v>
      </c>
      <c r="D68" s="15" t="s">
        <v>50</v>
      </c>
      <c r="E68" s="38">
        <v>358.25</v>
      </c>
      <c r="F68" s="54">
        <f t="shared" si="5"/>
        <v>354.70297029702971</v>
      </c>
      <c r="G68" s="38">
        <v>48.65</v>
      </c>
      <c r="H68" s="38">
        <f t="shared" si="6"/>
        <v>120.91963545981771</v>
      </c>
      <c r="I68" s="38">
        <v>50</v>
      </c>
      <c r="J68" s="38">
        <f t="shared" si="7"/>
        <v>71.428571428571431</v>
      </c>
      <c r="K68" s="38">
        <f t="shared" si="8"/>
        <v>456.9</v>
      </c>
      <c r="L68" s="51">
        <f t="shared" si="9"/>
        <v>547.05117718541885</v>
      </c>
    </row>
    <row r="69" spans="2:12" ht="15.75" x14ac:dyDescent="0.25">
      <c r="B69" s="19">
        <v>22</v>
      </c>
      <c r="C69" s="14" t="s">
        <v>96</v>
      </c>
      <c r="D69" s="14" t="s">
        <v>95</v>
      </c>
      <c r="E69" s="38">
        <v>24.85</v>
      </c>
      <c r="F69" s="54">
        <f t="shared" si="5"/>
        <v>24.603960396039604</v>
      </c>
      <c r="G69" s="38">
        <v>80.150000000000006</v>
      </c>
      <c r="H69" s="38">
        <f t="shared" si="6"/>
        <v>199.21292460646231</v>
      </c>
      <c r="I69" s="38">
        <v>0</v>
      </c>
      <c r="J69" s="38">
        <f t="shared" si="7"/>
        <v>0</v>
      </c>
      <c r="K69" s="38">
        <f t="shared" si="8"/>
        <v>105</v>
      </c>
      <c r="L69" s="38">
        <f t="shared" si="9"/>
        <v>223.81688500250192</v>
      </c>
    </row>
    <row r="70" spans="2:12" ht="15.75" x14ac:dyDescent="0.25">
      <c r="B70" s="19">
        <v>23</v>
      </c>
      <c r="C70" s="15" t="s">
        <v>85</v>
      </c>
      <c r="D70" s="15" t="s">
        <v>86</v>
      </c>
      <c r="E70" s="38">
        <v>67.5</v>
      </c>
      <c r="F70" s="54">
        <f t="shared" si="5"/>
        <v>66.831683168316829</v>
      </c>
      <c r="G70" s="38">
        <v>0.65</v>
      </c>
      <c r="H70" s="38">
        <f t="shared" si="6"/>
        <v>1.6155758077879039</v>
      </c>
      <c r="I70" s="38">
        <v>0</v>
      </c>
      <c r="J70" s="38">
        <f t="shared" si="7"/>
        <v>0</v>
      </c>
      <c r="K70" s="38">
        <f t="shared" si="8"/>
        <v>68.150000000000006</v>
      </c>
      <c r="L70" s="38">
        <f t="shared" si="9"/>
        <v>68.447258976104735</v>
      </c>
    </row>
    <row r="71" spans="2:12" ht="15.75" x14ac:dyDescent="0.25">
      <c r="B71" s="19">
        <v>24</v>
      </c>
      <c r="C71" s="14" t="s">
        <v>94</v>
      </c>
      <c r="D71" s="14" t="s">
        <v>93</v>
      </c>
      <c r="E71" s="38">
        <v>0</v>
      </c>
      <c r="F71" s="54">
        <f t="shared" si="5"/>
        <v>0</v>
      </c>
      <c r="G71" s="38">
        <v>7.25</v>
      </c>
      <c r="H71" s="38">
        <f t="shared" si="6"/>
        <v>18.019884009942004</v>
      </c>
      <c r="I71" s="38">
        <v>30</v>
      </c>
      <c r="J71" s="38">
        <f t="shared" si="7"/>
        <v>42.857142857142861</v>
      </c>
      <c r="K71" s="38">
        <f t="shared" si="8"/>
        <v>37.25</v>
      </c>
      <c r="L71" s="38">
        <f t="shared" si="9"/>
        <v>60.877026867084865</v>
      </c>
    </row>
    <row r="72" spans="2:12" ht="15.75" x14ac:dyDescent="0.25">
      <c r="B72" s="19">
        <v>25</v>
      </c>
      <c r="C72" s="15" t="s">
        <v>79</v>
      </c>
      <c r="D72" s="15" t="s">
        <v>80</v>
      </c>
      <c r="E72" s="38">
        <v>88.7</v>
      </c>
      <c r="F72" s="54">
        <f t="shared" si="5"/>
        <v>87.821782178217831</v>
      </c>
      <c r="G72" s="38">
        <v>1.95</v>
      </c>
      <c r="H72" s="38">
        <f t="shared" si="6"/>
        <v>4.8467274233637108</v>
      </c>
      <c r="I72" s="38">
        <v>0</v>
      </c>
      <c r="J72" s="38">
        <f t="shared" si="7"/>
        <v>0</v>
      </c>
      <c r="K72" s="38">
        <f t="shared" si="8"/>
        <v>90.65</v>
      </c>
      <c r="L72" s="38">
        <f t="shared" si="9"/>
        <v>92.668509601581547</v>
      </c>
    </row>
    <row r="73" spans="2:12" ht="15.75" x14ac:dyDescent="0.25">
      <c r="B73" s="19">
        <v>26</v>
      </c>
      <c r="C73" s="14" t="s">
        <v>92</v>
      </c>
      <c r="D73" s="19" t="s">
        <v>91</v>
      </c>
      <c r="E73" s="38">
        <v>0</v>
      </c>
      <c r="F73" s="54">
        <f t="shared" si="5"/>
        <v>0</v>
      </c>
      <c r="G73" s="38">
        <v>9.85</v>
      </c>
      <c r="H73" s="38">
        <f t="shared" si="6"/>
        <v>24.482187241093616</v>
      </c>
      <c r="I73" s="38">
        <v>0</v>
      </c>
      <c r="J73" s="38">
        <f t="shared" si="7"/>
        <v>0</v>
      </c>
      <c r="K73" s="38">
        <f t="shared" si="8"/>
        <v>9.85</v>
      </c>
      <c r="L73" s="38">
        <f t="shared" si="9"/>
        <v>24.482187241093616</v>
      </c>
    </row>
    <row r="74" spans="2:12" ht="15.75" x14ac:dyDescent="0.25">
      <c r="B74" s="19">
        <v>27</v>
      </c>
      <c r="C74" s="15" t="s">
        <v>81</v>
      </c>
      <c r="D74" s="15" t="s">
        <v>82</v>
      </c>
      <c r="E74" s="16">
        <v>10</v>
      </c>
      <c r="F74" s="54">
        <f t="shared" si="5"/>
        <v>9.9009900990099009</v>
      </c>
      <c r="G74" s="16">
        <v>0.65</v>
      </c>
      <c r="H74" s="38">
        <f t="shared" si="6"/>
        <v>1.6155758077879039</v>
      </c>
      <c r="I74" s="16">
        <v>0</v>
      </c>
      <c r="J74" s="38">
        <f t="shared" si="7"/>
        <v>0</v>
      </c>
      <c r="K74" s="38">
        <f t="shared" si="8"/>
        <v>10.65</v>
      </c>
      <c r="L74" s="38">
        <f t="shared" si="9"/>
        <v>11.516565906797805</v>
      </c>
    </row>
    <row r="75" spans="2:12" ht="15.75" x14ac:dyDescent="0.25">
      <c r="B75" s="19">
        <v>28</v>
      </c>
      <c r="C75" s="15" t="s">
        <v>77</v>
      </c>
      <c r="D75" s="15" t="s">
        <v>78</v>
      </c>
      <c r="E75" s="16">
        <v>74</v>
      </c>
      <c r="F75" s="54">
        <f t="shared" si="5"/>
        <v>73.267326732673268</v>
      </c>
      <c r="G75" s="16">
        <v>60.65</v>
      </c>
      <c r="H75" s="38">
        <f t="shared" si="6"/>
        <v>150.74565037282517</v>
      </c>
      <c r="I75" s="16">
        <v>30</v>
      </c>
      <c r="J75" s="38">
        <f t="shared" si="7"/>
        <v>42.857142857142861</v>
      </c>
      <c r="K75" s="38">
        <f t="shared" si="8"/>
        <v>164.65</v>
      </c>
      <c r="L75" s="38">
        <f t="shared" si="9"/>
        <v>266.8701199626413</v>
      </c>
    </row>
    <row r="76" spans="2:12" ht="15.75" x14ac:dyDescent="0.25">
      <c r="B76" s="19">
        <v>29</v>
      </c>
      <c r="C76" s="15" t="s">
        <v>74</v>
      </c>
      <c r="D76" s="15" t="s">
        <v>73</v>
      </c>
      <c r="E76" s="16">
        <v>53.7</v>
      </c>
      <c r="F76" s="54">
        <f t="shared" si="5"/>
        <v>53.168316831683171</v>
      </c>
      <c r="G76" s="16">
        <v>34.25</v>
      </c>
      <c r="H76" s="38">
        <f t="shared" si="6"/>
        <v>85.128417564208775</v>
      </c>
      <c r="I76" s="16">
        <v>30</v>
      </c>
      <c r="J76" s="38">
        <f t="shared" si="7"/>
        <v>42.857142857142861</v>
      </c>
      <c r="K76" s="38">
        <f t="shared" si="8"/>
        <v>117.95</v>
      </c>
      <c r="L76" s="38">
        <f t="shared" si="9"/>
        <v>181.15387725303481</v>
      </c>
    </row>
    <row r="77" spans="2:12" ht="15.75" x14ac:dyDescent="0.25">
      <c r="B77" s="19">
        <v>30</v>
      </c>
      <c r="C77" s="15" t="s">
        <v>75</v>
      </c>
      <c r="D77" s="15" t="s">
        <v>76</v>
      </c>
      <c r="E77" s="16">
        <v>35.64</v>
      </c>
      <c r="F77" s="54">
        <f t="shared" si="5"/>
        <v>35.287128712871286</v>
      </c>
      <c r="G77" s="16">
        <v>13.4</v>
      </c>
      <c r="H77" s="38">
        <f t="shared" si="6"/>
        <v>33.305716652858322</v>
      </c>
      <c r="I77" s="16">
        <v>20</v>
      </c>
      <c r="J77" s="38">
        <f t="shared" si="7"/>
        <v>28.571428571428573</v>
      </c>
      <c r="K77" s="38">
        <f t="shared" si="8"/>
        <v>69.039999999999992</v>
      </c>
      <c r="L77" s="38">
        <f t="shared" si="9"/>
        <v>97.164273937158171</v>
      </c>
    </row>
    <row r="78" spans="2:12" s="5" customFormat="1" ht="15.75" x14ac:dyDescent="0.25">
      <c r="B78" s="19">
        <v>31</v>
      </c>
      <c r="C78" s="15" t="s">
        <v>90</v>
      </c>
      <c r="D78" s="15" t="s">
        <v>89</v>
      </c>
      <c r="E78" s="16">
        <v>95</v>
      </c>
      <c r="F78" s="54">
        <f t="shared" si="5"/>
        <v>94.059405940594061</v>
      </c>
      <c r="G78" s="16">
        <v>95.5</v>
      </c>
      <c r="H78" s="38">
        <f t="shared" si="6"/>
        <v>237.36536868268431</v>
      </c>
      <c r="I78" s="16">
        <v>0</v>
      </c>
      <c r="J78" s="38">
        <f t="shared" si="7"/>
        <v>0</v>
      </c>
      <c r="K78" s="38">
        <f t="shared" si="8"/>
        <v>190.5</v>
      </c>
      <c r="L78" s="38">
        <f t="shared" si="9"/>
        <v>331.42477462327838</v>
      </c>
    </row>
    <row r="79" spans="2:12" ht="15.75" x14ac:dyDescent="0.25">
      <c r="B79" s="19">
        <v>32</v>
      </c>
      <c r="C79" s="15" t="s">
        <v>71</v>
      </c>
      <c r="D79" s="15" t="s">
        <v>72</v>
      </c>
      <c r="E79" s="16">
        <v>212.5</v>
      </c>
      <c r="F79" s="54">
        <f t="shared" si="5"/>
        <v>210.39603960396039</v>
      </c>
      <c r="G79" s="16">
        <v>10.050000000000001</v>
      </c>
      <c r="H79" s="38">
        <f t="shared" si="6"/>
        <v>24.979287489643745</v>
      </c>
      <c r="I79" s="16">
        <v>120</v>
      </c>
      <c r="J79" s="38">
        <f t="shared" si="7"/>
        <v>171.42857142857144</v>
      </c>
      <c r="K79" s="38">
        <f t="shared" si="8"/>
        <v>342.55</v>
      </c>
      <c r="L79" s="38">
        <f t="shared" si="9"/>
        <v>406.80389852217559</v>
      </c>
    </row>
    <row r="80" spans="2:12" s="5" customFormat="1" ht="15.75" x14ac:dyDescent="0.25">
      <c r="B80" s="19">
        <v>33</v>
      </c>
      <c r="C80" s="64" t="s">
        <v>54</v>
      </c>
      <c r="D80" s="64" t="s">
        <v>55</v>
      </c>
      <c r="E80" s="65">
        <v>195.25</v>
      </c>
      <c r="F80" s="65">
        <f t="shared" ref="F80" si="10">E80*$O$7</f>
        <v>193.31683168316832</v>
      </c>
      <c r="G80" s="16">
        <v>66.55</v>
      </c>
      <c r="H80" s="16">
        <v>165.41</v>
      </c>
      <c r="I80" s="16">
        <v>70</v>
      </c>
      <c r="J80" s="38">
        <v>100</v>
      </c>
      <c r="K80" s="38">
        <f>E80+G80+I80</f>
        <v>331.8</v>
      </c>
      <c r="L80" s="39">
        <f>F80+H80+J80</f>
        <v>458.72683168316831</v>
      </c>
    </row>
    <row r="81" spans="2:20" s="5" customFormat="1" x14ac:dyDescent="0.25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</row>
    <row r="82" spans="2:20" s="5" customFormat="1" x14ac:dyDescent="0.25"/>
    <row r="84" spans="2:20" ht="15.75" x14ac:dyDescent="0.25">
      <c r="B84" s="73" t="s">
        <v>28</v>
      </c>
      <c r="C84" s="74"/>
      <c r="D84" s="74"/>
      <c r="E84" s="74"/>
      <c r="F84" s="74"/>
      <c r="G84" s="74"/>
      <c r="H84" s="74"/>
      <c r="I84" s="74"/>
      <c r="J84" s="74"/>
      <c r="K84" s="74"/>
      <c r="L84" s="75"/>
      <c r="R84">
        <v>500</v>
      </c>
      <c r="S84">
        <v>300</v>
      </c>
      <c r="T84">
        <v>200</v>
      </c>
    </row>
    <row r="85" spans="2:20" ht="15.75" x14ac:dyDescent="0.25">
      <c r="B85" s="6" t="s">
        <v>0</v>
      </c>
      <c r="C85" s="80" t="s">
        <v>17</v>
      </c>
      <c r="D85" s="81"/>
      <c r="E85" s="81"/>
      <c r="F85" s="81"/>
      <c r="G85" s="81"/>
      <c r="H85" s="81"/>
      <c r="I85" s="81"/>
      <c r="J85" s="81"/>
      <c r="K85" s="81"/>
      <c r="L85" s="82"/>
      <c r="R85">
        <f>R84/E122</f>
        <v>0.99009900990099009</v>
      </c>
      <c r="S85">
        <f>S84/G97</f>
        <v>2.5052192066805845</v>
      </c>
      <c r="T85">
        <f>T84/I97</f>
        <v>1.4285714285714286</v>
      </c>
    </row>
    <row r="86" spans="2:20" ht="15.75" x14ac:dyDescent="0.25">
      <c r="B86" s="6" t="s">
        <v>1</v>
      </c>
      <c r="C86" s="83" t="s">
        <v>2</v>
      </c>
      <c r="D86" s="84"/>
      <c r="E86" s="84"/>
      <c r="F86" s="84"/>
      <c r="G86" s="84"/>
      <c r="H86" s="84"/>
      <c r="I86" s="84"/>
      <c r="J86" s="84"/>
      <c r="K86" s="84"/>
      <c r="L86" s="85"/>
    </row>
    <row r="87" spans="2:20" ht="15.75" x14ac:dyDescent="0.25">
      <c r="B87" s="6" t="s">
        <v>31</v>
      </c>
      <c r="C87" s="83" t="s">
        <v>22</v>
      </c>
      <c r="D87" s="84"/>
      <c r="E87" s="84"/>
      <c r="F87" s="84"/>
      <c r="G87" s="84"/>
      <c r="H87" s="84"/>
      <c r="I87" s="84"/>
      <c r="J87" s="84"/>
      <c r="K87" s="84"/>
      <c r="L87" s="85"/>
    </row>
    <row r="88" spans="2:20" ht="15.75" x14ac:dyDescent="0.25">
      <c r="B88" s="6" t="s">
        <v>3</v>
      </c>
      <c r="C88" s="87" t="s">
        <v>42</v>
      </c>
      <c r="D88" s="88"/>
      <c r="E88" s="88"/>
      <c r="F88" s="88"/>
      <c r="G88" s="88"/>
      <c r="H88" s="88"/>
      <c r="I88" s="88"/>
      <c r="J88" s="88"/>
      <c r="K88" s="88"/>
      <c r="L88" s="89"/>
    </row>
    <row r="89" spans="2:20" ht="15.75" x14ac:dyDescent="0.25">
      <c r="B89" s="24" t="s">
        <v>15</v>
      </c>
      <c r="C89" s="70" t="s">
        <v>30</v>
      </c>
      <c r="D89" s="71"/>
      <c r="E89" s="71"/>
      <c r="F89" s="71"/>
      <c r="G89" s="71"/>
      <c r="H89" s="71"/>
      <c r="I89" s="71"/>
      <c r="J89" s="71"/>
      <c r="K89" s="71"/>
      <c r="L89" s="72"/>
    </row>
    <row r="90" spans="2:20" ht="20.25" customHeight="1" x14ac:dyDescent="0.25">
      <c r="B90" s="73" t="s">
        <v>124</v>
      </c>
      <c r="C90" s="74"/>
      <c r="D90" s="74"/>
      <c r="E90" s="74"/>
      <c r="F90" s="74"/>
      <c r="G90" s="74"/>
      <c r="H90" s="74"/>
      <c r="I90" s="74"/>
      <c r="J90" s="74"/>
      <c r="K90" s="74"/>
      <c r="L90" s="75"/>
    </row>
    <row r="91" spans="2:20" ht="54" customHeight="1" x14ac:dyDescent="0.25">
      <c r="B91" s="10" t="s">
        <v>6</v>
      </c>
      <c r="C91" s="10" t="s">
        <v>7</v>
      </c>
      <c r="D91" s="27" t="s">
        <v>8</v>
      </c>
      <c r="E91" s="76" t="s">
        <v>9</v>
      </c>
      <c r="F91" s="77"/>
      <c r="G91" s="78" t="s">
        <v>10</v>
      </c>
      <c r="H91" s="79"/>
      <c r="I91" s="78" t="s">
        <v>11</v>
      </c>
      <c r="J91" s="79"/>
      <c r="K91" s="78" t="s">
        <v>12</v>
      </c>
      <c r="L91" s="79"/>
    </row>
    <row r="92" spans="2:20" ht="31.5" x14ac:dyDescent="0.25">
      <c r="B92" s="10"/>
      <c r="C92" s="44"/>
      <c r="D92" s="6"/>
      <c r="E92" s="45" t="s">
        <v>13</v>
      </c>
      <c r="F92" s="45" t="s">
        <v>14</v>
      </c>
      <c r="G92" s="45" t="s">
        <v>13</v>
      </c>
      <c r="H92" s="45" t="s">
        <v>14</v>
      </c>
      <c r="I92" s="45" t="s">
        <v>13</v>
      </c>
      <c r="J92" s="45" t="s">
        <v>14</v>
      </c>
      <c r="K92" s="45" t="s">
        <v>13</v>
      </c>
      <c r="L92" s="45" t="s">
        <v>14</v>
      </c>
    </row>
    <row r="93" spans="2:20" ht="15.75" x14ac:dyDescent="0.25">
      <c r="B93" s="19">
        <v>1</v>
      </c>
      <c r="C93" s="15" t="s">
        <v>51</v>
      </c>
      <c r="D93" s="15" t="s">
        <v>50</v>
      </c>
      <c r="E93" s="38">
        <v>358.25</v>
      </c>
      <c r="F93" s="38">
        <f>R85*$E$93</f>
        <v>354.70297029702971</v>
      </c>
      <c r="G93" s="38">
        <v>48.65</v>
      </c>
      <c r="H93" s="38">
        <f>G93*$S$85</f>
        <v>121.87891440501043</v>
      </c>
      <c r="I93" s="38">
        <v>50</v>
      </c>
      <c r="J93" s="18">
        <f>I93*$T$85</f>
        <v>71.428571428571431</v>
      </c>
      <c r="K93" s="18">
        <f t="shared" ref="K93:L97" si="11">E93+G93+I93</f>
        <v>456.9</v>
      </c>
      <c r="L93" s="55">
        <f t="shared" si="11"/>
        <v>548.0104561306116</v>
      </c>
    </row>
    <row r="94" spans="2:20" ht="15.75" x14ac:dyDescent="0.25">
      <c r="B94" s="19">
        <v>2</v>
      </c>
      <c r="C94" s="23" t="s">
        <v>53</v>
      </c>
      <c r="D94" s="23" t="s">
        <v>52</v>
      </c>
      <c r="E94" s="38">
        <v>193.34</v>
      </c>
      <c r="F94" s="38">
        <v>191.43</v>
      </c>
      <c r="G94" s="38">
        <v>80.900000000000006</v>
      </c>
      <c r="H94" s="38">
        <f t="shared" ref="H94:H124" si="12">G94*$S$85</f>
        <v>202.6722338204593</v>
      </c>
      <c r="I94" s="38">
        <v>0</v>
      </c>
      <c r="J94" s="18">
        <f t="shared" ref="J94:J124" si="13">I94*$T$85</f>
        <v>0</v>
      </c>
      <c r="K94" s="18">
        <f t="shared" si="11"/>
        <v>274.24</v>
      </c>
      <c r="L94" s="33">
        <f t="shared" si="11"/>
        <v>394.10223382045933</v>
      </c>
    </row>
    <row r="95" spans="2:20" ht="15.75" x14ac:dyDescent="0.25">
      <c r="B95" s="19">
        <v>3</v>
      </c>
      <c r="C95" s="15" t="s">
        <v>54</v>
      </c>
      <c r="D95" s="15" t="s">
        <v>55</v>
      </c>
      <c r="E95" s="38">
        <v>195.25</v>
      </c>
      <c r="F95" s="38">
        <v>193.32</v>
      </c>
      <c r="G95" s="38">
        <v>66.55</v>
      </c>
      <c r="H95" s="38">
        <f t="shared" si="12"/>
        <v>166.72233820459289</v>
      </c>
      <c r="I95" s="38">
        <v>70</v>
      </c>
      <c r="J95" s="18">
        <f t="shared" si="13"/>
        <v>100</v>
      </c>
      <c r="K95" s="18">
        <f t="shared" si="11"/>
        <v>331.8</v>
      </c>
      <c r="L95" s="56">
        <f t="shared" si="11"/>
        <v>460.04233820459285</v>
      </c>
    </row>
    <row r="96" spans="2:20" ht="15.75" x14ac:dyDescent="0.25">
      <c r="B96" s="19">
        <v>4</v>
      </c>
      <c r="C96" s="15" t="s">
        <v>85</v>
      </c>
      <c r="D96" s="15" t="s">
        <v>86</v>
      </c>
      <c r="E96" s="38">
        <v>67.5</v>
      </c>
      <c r="F96" s="38">
        <v>66.83</v>
      </c>
      <c r="G96" s="38">
        <v>0.65</v>
      </c>
      <c r="H96" s="38">
        <f t="shared" si="12"/>
        <v>1.62839248434238</v>
      </c>
      <c r="I96" s="38">
        <v>0</v>
      </c>
      <c r="J96" s="18">
        <f t="shared" si="13"/>
        <v>0</v>
      </c>
      <c r="K96" s="18">
        <f t="shared" si="11"/>
        <v>68.150000000000006</v>
      </c>
      <c r="L96" s="33">
        <f t="shared" si="11"/>
        <v>68.458392484342383</v>
      </c>
    </row>
    <row r="97" spans="2:12" ht="15.75" x14ac:dyDescent="0.25">
      <c r="B97" s="19">
        <v>5</v>
      </c>
      <c r="C97" s="43" t="s">
        <v>128</v>
      </c>
      <c r="D97" s="43" t="s">
        <v>107</v>
      </c>
      <c r="E97" s="38">
        <v>266.56</v>
      </c>
      <c r="F97" s="38">
        <v>263.92</v>
      </c>
      <c r="G97" s="38">
        <v>119.75</v>
      </c>
      <c r="H97" s="51">
        <f t="shared" si="12"/>
        <v>300</v>
      </c>
      <c r="I97" s="38">
        <v>140</v>
      </c>
      <c r="J97" s="50">
        <f t="shared" si="13"/>
        <v>200</v>
      </c>
      <c r="K97" s="18">
        <f t="shared" si="11"/>
        <v>526.30999999999995</v>
      </c>
      <c r="L97" s="55">
        <f t="shared" si="11"/>
        <v>763.92000000000007</v>
      </c>
    </row>
    <row r="98" spans="2:12" ht="15.75" x14ac:dyDescent="0.25">
      <c r="B98" s="19">
        <v>6</v>
      </c>
      <c r="C98" s="59" t="s">
        <v>87</v>
      </c>
      <c r="D98" s="59" t="s">
        <v>88</v>
      </c>
      <c r="E98" s="38">
        <v>43.11</v>
      </c>
      <c r="F98" s="38">
        <v>42.68</v>
      </c>
      <c r="G98" s="38">
        <v>0</v>
      </c>
      <c r="H98" s="38">
        <f t="shared" si="12"/>
        <v>0</v>
      </c>
      <c r="I98" s="38">
        <v>0</v>
      </c>
      <c r="J98" s="18">
        <f t="shared" si="13"/>
        <v>0</v>
      </c>
      <c r="K98" s="18">
        <f>E98+G98</f>
        <v>43.11</v>
      </c>
      <c r="L98" s="33">
        <f>F98+I98+J98</f>
        <v>42.68</v>
      </c>
    </row>
    <row r="99" spans="2:12" ht="15.75" x14ac:dyDescent="0.25">
      <c r="B99" s="19">
        <v>7</v>
      </c>
      <c r="C99" s="43" t="s">
        <v>129</v>
      </c>
      <c r="D99" s="43" t="s">
        <v>130</v>
      </c>
      <c r="E99" s="38">
        <v>154.66999999999999</v>
      </c>
      <c r="F99" s="38">
        <v>153.13999999999999</v>
      </c>
      <c r="G99" s="38">
        <v>24</v>
      </c>
      <c r="H99" s="38">
        <f t="shared" si="12"/>
        <v>60.125260960334032</v>
      </c>
      <c r="I99" s="38">
        <v>0</v>
      </c>
      <c r="J99" s="18">
        <f t="shared" si="13"/>
        <v>0</v>
      </c>
      <c r="K99" s="18">
        <f>E99+G99+I99</f>
        <v>178.67</v>
      </c>
      <c r="L99" s="33">
        <f>F99+H99+J99</f>
        <v>213.26526096033402</v>
      </c>
    </row>
    <row r="100" spans="2:12" ht="15.75" x14ac:dyDescent="0.25">
      <c r="B100" s="19">
        <v>8</v>
      </c>
      <c r="C100" s="23" t="s">
        <v>110</v>
      </c>
      <c r="D100" s="23" t="s">
        <v>109</v>
      </c>
      <c r="E100" s="38">
        <v>130.53</v>
      </c>
      <c r="F100" s="38">
        <v>129.24</v>
      </c>
      <c r="G100" s="38">
        <v>30</v>
      </c>
      <c r="H100" s="38">
        <f t="shared" si="12"/>
        <v>75.156576200417533</v>
      </c>
      <c r="I100" s="38">
        <v>0</v>
      </c>
      <c r="J100" s="18">
        <f t="shared" si="13"/>
        <v>0</v>
      </c>
      <c r="K100" s="18">
        <f t="shared" ref="K100:K122" si="14">E100+G100+I100</f>
        <v>160.53</v>
      </c>
      <c r="L100" s="33">
        <f t="shared" ref="L100:L122" si="15">F100+H100+J100</f>
        <v>204.39657620041754</v>
      </c>
    </row>
    <row r="101" spans="2:12" ht="15.75" x14ac:dyDescent="0.25">
      <c r="B101" s="19">
        <v>9</v>
      </c>
      <c r="C101" s="14" t="s">
        <v>111</v>
      </c>
      <c r="D101" s="14" t="s">
        <v>68</v>
      </c>
      <c r="E101" s="38">
        <v>140.37</v>
      </c>
      <c r="F101" s="38">
        <v>138.97999999999999</v>
      </c>
      <c r="G101" s="38">
        <v>5.85</v>
      </c>
      <c r="H101" s="38">
        <f t="shared" si="12"/>
        <v>14.655532359081418</v>
      </c>
      <c r="I101" s="38">
        <v>40</v>
      </c>
      <c r="J101" s="18">
        <f t="shared" si="13"/>
        <v>57.142857142857146</v>
      </c>
      <c r="K101" s="18">
        <f t="shared" ref="K101:L103" si="16">E101+G101+I101</f>
        <v>186.22</v>
      </c>
      <c r="L101" s="33">
        <f t="shared" si="16"/>
        <v>210.77838950193853</v>
      </c>
    </row>
    <row r="102" spans="2:12" ht="15.75" x14ac:dyDescent="0.25">
      <c r="B102" s="19">
        <v>10</v>
      </c>
      <c r="C102" s="23" t="s">
        <v>113</v>
      </c>
      <c r="D102" s="23" t="s">
        <v>112</v>
      </c>
      <c r="E102" s="38">
        <v>193.5</v>
      </c>
      <c r="F102" s="38">
        <v>191.58</v>
      </c>
      <c r="G102" s="38">
        <v>120.7</v>
      </c>
      <c r="H102" s="38">
        <f t="shared" si="12"/>
        <v>302.37995824634658</v>
      </c>
      <c r="I102" s="38">
        <v>40</v>
      </c>
      <c r="J102" s="18">
        <f t="shared" si="13"/>
        <v>57.142857142857146</v>
      </c>
      <c r="K102" s="18">
        <f t="shared" si="16"/>
        <v>354.2</v>
      </c>
      <c r="L102" s="55">
        <f t="shared" si="16"/>
        <v>551.10281538920367</v>
      </c>
    </row>
    <row r="103" spans="2:12" ht="15.75" x14ac:dyDescent="0.25">
      <c r="B103" s="19">
        <v>11</v>
      </c>
      <c r="C103" s="23" t="s">
        <v>115</v>
      </c>
      <c r="D103" s="23" t="s">
        <v>114</v>
      </c>
      <c r="E103" s="38">
        <v>206.86</v>
      </c>
      <c r="F103" s="38">
        <v>204.81</v>
      </c>
      <c r="G103" s="38">
        <v>1.95</v>
      </c>
      <c r="H103" s="38">
        <f t="shared" si="12"/>
        <v>4.8851774530271399</v>
      </c>
      <c r="I103" s="38">
        <v>20</v>
      </c>
      <c r="J103" s="18">
        <f t="shared" si="13"/>
        <v>28.571428571428573</v>
      </c>
      <c r="K103" s="18">
        <f t="shared" si="16"/>
        <v>228.81</v>
      </c>
      <c r="L103" s="33">
        <f t="shared" si="16"/>
        <v>238.26660602445574</v>
      </c>
    </row>
    <row r="104" spans="2:12" ht="15.75" x14ac:dyDescent="0.25">
      <c r="B104" s="19">
        <v>12</v>
      </c>
      <c r="C104" s="15" t="s">
        <v>71</v>
      </c>
      <c r="D104" s="15" t="s">
        <v>72</v>
      </c>
      <c r="E104" s="38">
        <v>212.5</v>
      </c>
      <c r="F104" s="38">
        <v>210.4</v>
      </c>
      <c r="G104" s="38">
        <v>10.050000000000001</v>
      </c>
      <c r="H104" s="38">
        <f t="shared" si="12"/>
        <v>25.177453027139876</v>
      </c>
      <c r="I104" s="38">
        <v>120</v>
      </c>
      <c r="J104" s="18">
        <f t="shared" si="13"/>
        <v>171.42857142857144</v>
      </c>
      <c r="K104" s="18">
        <f t="shared" si="14"/>
        <v>342.55</v>
      </c>
      <c r="L104" s="33">
        <f t="shared" si="15"/>
        <v>407.00602445571133</v>
      </c>
    </row>
    <row r="105" spans="2:12" ht="15.75" x14ac:dyDescent="0.25">
      <c r="B105" s="19">
        <v>13</v>
      </c>
      <c r="C105" s="15" t="s">
        <v>75</v>
      </c>
      <c r="D105" s="15" t="s">
        <v>76</v>
      </c>
      <c r="E105" s="38">
        <v>35.64</v>
      </c>
      <c r="F105" s="38">
        <v>35.29</v>
      </c>
      <c r="G105" s="38">
        <v>13.4</v>
      </c>
      <c r="H105" s="38">
        <f t="shared" si="12"/>
        <v>33.569937369519835</v>
      </c>
      <c r="I105" s="38">
        <v>20</v>
      </c>
      <c r="J105" s="18">
        <f t="shared" si="13"/>
        <v>28.571428571428573</v>
      </c>
      <c r="K105" s="18">
        <f>E105+G105+I105</f>
        <v>69.039999999999992</v>
      </c>
      <c r="L105" s="33">
        <f>F105+H105+J105</f>
        <v>97.431365940948396</v>
      </c>
    </row>
    <row r="106" spans="2:12" ht="15.75" x14ac:dyDescent="0.25">
      <c r="B106" s="19">
        <v>14</v>
      </c>
      <c r="C106" s="15" t="s">
        <v>74</v>
      </c>
      <c r="D106" s="15" t="s">
        <v>73</v>
      </c>
      <c r="E106" s="38">
        <v>53.7</v>
      </c>
      <c r="F106" s="38">
        <v>53.16</v>
      </c>
      <c r="G106" s="38">
        <v>34.25</v>
      </c>
      <c r="H106" s="38">
        <f t="shared" si="12"/>
        <v>85.803757828810021</v>
      </c>
      <c r="I106" s="38">
        <v>30</v>
      </c>
      <c r="J106" s="18">
        <f t="shared" si="13"/>
        <v>42.857142857142861</v>
      </c>
      <c r="K106" s="18">
        <f>E106+G106+I106</f>
        <v>117.95</v>
      </c>
      <c r="L106" s="33">
        <f>F106+H106+J106</f>
        <v>181.82090068595286</v>
      </c>
    </row>
    <row r="107" spans="2:12" ht="15.75" x14ac:dyDescent="0.25">
      <c r="B107" s="19">
        <v>15</v>
      </c>
      <c r="C107" s="15" t="s">
        <v>77</v>
      </c>
      <c r="D107" s="15" t="s">
        <v>78</v>
      </c>
      <c r="E107" s="38">
        <v>74</v>
      </c>
      <c r="F107" s="38">
        <v>73.27</v>
      </c>
      <c r="G107" s="38">
        <v>60.65</v>
      </c>
      <c r="H107" s="38">
        <f t="shared" si="12"/>
        <v>151.94154488517745</v>
      </c>
      <c r="I107" s="38">
        <v>30</v>
      </c>
      <c r="J107" s="18">
        <f t="shared" si="13"/>
        <v>42.857142857142861</v>
      </c>
      <c r="K107" s="18">
        <f t="shared" si="14"/>
        <v>164.65</v>
      </c>
      <c r="L107" s="33">
        <f t="shared" si="15"/>
        <v>268.06868774232032</v>
      </c>
    </row>
    <row r="108" spans="2:12" ht="15.75" x14ac:dyDescent="0.25">
      <c r="B108" s="19">
        <v>16</v>
      </c>
      <c r="C108" s="23" t="s">
        <v>94</v>
      </c>
      <c r="D108" s="23" t="s">
        <v>93</v>
      </c>
      <c r="E108" s="38">
        <v>0</v>
      </c>
      <c r="F108" s="38">
        <v>0</v>
      </c>
      <c r="G108" s="38">
        <v>7.25</v>
      </c>
      <c r="H108" s="38">
        <f t="shared" si="12"/>
        <v>18.162839248434238</v>
      </c>
      <c r="I108" s="38">
        <v>30</v>
      </c>
      <c r="J108" s="18">
        <f t="shared" si="13"/>
        <v>42.857142857142861</v>
      </c>
      <c r="K108" s="18">
        <f>E108+G108+I108</f>
        <v>37.25</v>
      </c>
      <c r="L108" s="33">
        <f>F108+H108+J108</f>
        <v>61.0199821055771</v>
      </c>
    </row>
    <row r="109" spans="2:12" ht="15.75" x14ac:dyDescent="0.25">
      <c r="B109" s="19">
        <v>17</v>
      </c>
      <c r="C109" s="14" t="s">
        <v>92</v>
      </c>
      <c r="D109" s="19" t="s">
        <v>91</v>
      </c>
      <c r="E109" s="38">
        <v>0</v>
      </c>
      <c r="F109" s="38">
        <v>0</v>
      </c>
      <c r="G109" s="38">
        <v>9.85</v>
      </c>
      <c r="H109" s="38">
        <f t="shared" si="12"/>
        <v>24.676409185803756</v>
      </c>
      <c r="I109" s="38">
        <v>0</v>
      </c>
      <c r="J109" s="18">
        <f t="shared" si="13"/>
        <v>0</v>
      </c>
      <c r="K109" s="18">
        <f>E109+G109+I109</f>
        <v>9.85</v>
      </c>
      <c r="L109" s="33">
        <f>F109+H109+J109</f>
        <v>24.676409185803756</v>
      </c>
    </row>
    <row r="110" spans="2:12" ht="15.75" x14ac:dyDescent="0.25">
      <c r="B110" s="19">
        <v>18</v>
      </c>
      <c r="C110" s="15" t="s">
        <v>79</v>
      </c>
      <c r="D110" s="15" t="s">
        <v>80</v>
      </c>
      <c r="E110" s="38">
        <v>88.7</v>
      </c>
      <c r="F110" s="38">
        <v>87.82</v>
      </c>
      <c r="G110" s="38">
        <v>1.95</v>
      </c>
      <c r="H110" s="38">
        <f t="shared" si="12"/>
        <v>4.8851774530271399</v>
      </c>
      <c r="I110" s="38">
        <v>0</v>
      </c>
      <c r="J110" s="18">
        <f t="shared" si="13"/>
        <v>0</v>
      </c>
      <c r="K110" s="18">
        <f t="shared" si="14"/>
        <v>90.65</v>
      </c>
      <c r="L110" s="33">
        <f t="shared" si="15"/>
        <v>92.705177453027133</v>
      </c>
    </row>
    <row r="111" spans="2:12" ht="15.75" x14ac:dyDescent="0.25">
      <c r="B111" s="19">
        <v>19</v>
      </c>
      <c r="C111" s="23" t="s">
        <v>100</v>
      </c>
      <c r="D111" s="23" t="s">
        <v>99</v>
      </c>
      <c r="E111" s="38">
        <v>158</v>
      </c>
      <c r="F111" s="38">
        <v>156.44</v>
      </c>
      <c r="G111" s="38">
        <v>8</v>
      </c>
      <c r="H111" s="38">
        <f t="shared" si="12"/>
        <v>20.041753653444676</v>
      </c>
      <c r="I111" s="38">
        <v>0</v>
      </c>
      <c r="J111" s="18">
        <f t="shared" si="13"/>
        <v>0</v>
      </c>
      <c r="K111" s="18">
        <f t="shared" ref="K111:L115" si="17">E111+G111+I111</f>
        <v>166</v>
      </c>
      <c r="L111" s="33">
        <f t="shared" si="17"/>
        <v>176.48175365344468</v>
      </c>
    </row>
    <row r="112" spans="2:12" ht="15.75" x14ac:dyDescent="0.25">
      <c r="B112" s="19">
        <v>20</v>
      </c>
      <c r="C112" s="23" t="s">
        <v>57</v>
      </c>
      <c r="D112" s="23" t="s">
        <v>56</v>
      </c>
      <c r="E112" s="38">
        <v>408.7</v>
      </c>
      <c r="F112" s="38">
        <v>403.96</v>
      </c>
      <c r="G112" s="38">
        <v>2.6</v>
      </c>
      <c r="H112" s="38">
        <f t="shared" si="12"/>
        <v>6.5135699373695202</v>
      </c>
      <c r="I112" s="38">
        <v>20</v>
      </c>
      <c r="J112" s="18">
        <f t="shared" si="13"/>
        <v>28.571428571428573</v>
      </c>
      <c r="K112" s="18">
        <f t="shared" si="17"/>
        <v>431.3</v>
      </c>
      <c r="L112" s="55">
        <f t="shared" si="17"/>
        <v>439.04499850879807</v>
      </c>
    </row>
    <row r="113" spans="2:12" ht="15.75" x14ac:dyDescent="0.25">
      <c r="B113" s="19">
        <v>21</v>
      </c>
      <c r="C113" s="23" t="s">
        <v>102</v>
      </c>
      <c r="D113" s="23" t="s">
        <v>101</v>
      </c>
      <c r="E113" s="38">
        <v>154.30000000000001</v>
      </c>
      <c r="F113" s="38">
        <v>152.78</v>
      </c>
      <c r="G113" s="38">
        <v>8.5500000000000007</v>
      </c>
      <c r="H113" s="38">
        <f t="shared" si="12"/>
        <v>21.419624217119001</v>
      </c>
      <c r="I113" s="38">
        <v>0</v>
      </c>
      <c r="J113" s="18">
        <f t="shared" si="13"/>
        <v>0</v>
      </c>
      <c r="K113" s="18">
        <f t="shared" si="17"/>
        <v>162.85000000000002</v>
      </c>
      <c r="L113" s="33">
        <f t="shared" si="17"/>
        <v>174.19962421711901</v>
      </c>
    </row>
    <row r="114" spans="2:12" ht="15.75" x14ac:dyDescent="0.25">
      <c r="B114" s="19">
        <v>22</v>
      </c>
      <c r="C114" s="15" t="s">
        <v>58</v>
      </c>
      <c r="D114" s="15" t="s">
        <v>59</v>
      </c>
      <c r="E114" s="38">
        <v>104</v>
      </c>
      <c r="F114" s="38">
        <v>103.97</v>
      </c>
      <c r="G114" s="38">
        <v>72.23</v>
      </c>
      <c r="H114" s="38">
        <f t="shared" si="12"/>
        <v>180.95198329853864</v>
      </c>
      <c r="I114" s="38">
        <v>0</v>
      </c>
      <c r="J114" s="18">
        <f t="shared" si="13"/>
        <v>0</v>
      </c>
      <c r="K114" s="18">
        <f t="shared" si="17"/>
        <v>176.23000000000002</v>
      </c>
      <c r="L114" s="33">
        <f t="shared" si="17"/>
        <v>284.92198329853863</v>
      </c>
    </row>
    <row r="115" spans="2:12" ht="15.75" x14ac:dyDescent="0.25">
      <c r="B115" s="19">
        <v>23</v>
      </c>
      <c r="C115" s="15" t="s">
        <v>60</v>
      </c>
      <c r="D115" s="15" t="s">
        <v>61</v>
      </c>
      <c r="E115" s="38">
        <v>235</v>
      </c>
      <c r="F115" s="38">
        <v>232.67</v>
      </c>
      <c r="G115" s="38">
        <v>4.0999999999999996</v>
      </c>
      <c r="H115" s="38">
        <f t="shared" si="12"/>
        <v>10.271398747390396</v>
      </c>
      <c r="I115" s="38">
        <v>0</v>
      </c>
      <c r="J115" s="18">
        <f t="shared" si="13"/>
        <v>0</v>
      </c>
      <c r="K115" s="18">
        <f t="shared" si="17"/>
        <v>239.1</v>
      </c>
      <c r="L115" s="33">
        <f t="shared" si="17"/>
        <v>242.94139874739039</v>
      </c>
    </row>
    <row r="116" spans="2:12" ht="15.75" x14ac:dyDescent="0.25">
      <c r="B116" s="19">
        <v>22</v>
      </c>
      <c r="C116" s="23" t="s">
        <v>96</v>
      </c>
      <c r="D116" s="23" t="s">
        <v>95</v>
      </c>
      <c r="E116" s="38">
        <v>24.85</v>
      </c>
      <c r="F116" s="38">
        <v>24.6</v>
      </c>
      <c r="G116" s="38">
        <v>80.150000000000006</v>
      </c>
      <c r="H116" s="38">
        <f t="shared" si="12"/>
        <v>200.79331941544885</v>
      </c>
      <c r="I116" s="38">
        <v>0</v>
      </c>
      <c r="J116" s="18">
        <f t="shared" si="13"/>
        <v>0</v>
      </c>
      <c r="K116" s="18">
        <f t="shared" si="14"/>
        <v>105</v>
      </c>
      <c r="L116" s="33">
        <f t="shared" si="15"/>
        <v>225.39331941544884</v>
      </c>
    </row>
    <row r="117" spans="2:12" ht="15.75" x14ac:dyDescent="0.25">
      <c r="B117" s="19">
        <v>24</v>
      </c>
      <c r="C117" s="23" t="s">
        <v>104</v>
      </c>
      <c r="D117" s="23" t="s">
        <v>103</v>
      </c>
      <c r="E117" s="38">
        <v>94</v>
      </c>
      <c r="F117" s="38">
        <v>93.07</v>
      </c>
      <c r="G117" s="38">
        <v>2.75</v>
      </c>
      <c r="H117" s="38">
        <f t="shared" si="12"/>
        <v>6.8893528183716075</v>
      </c>
      <c r="I117" s="38">
        <v>110</v>
      </c>
      <c r="J117" s="18">
        <f t="shared" si="13"/>
        <v>157.14285714285714</v>
      </c>
      <c r="K117" s="18">
        <f>E117+G117+I117</f>
        <v>206.75</v>
      </c>
      <c r="L117" s="33">
        <f>F117+H117+J117</f>
        <v>257.10220996122871</v>
      </c>
    </row>
    <row r="118" spans="2:12" ht="15.75" x14ac:dyDescent="0.25">
      <c r="B118" s="19">
        <v>25</v>
      </c>
      <c r="C118" s="43" t="s">
        <v>106</v>
      </c>
      <c r="D118" s="43" t="s">
        <v>105</v>
      </c>
      <c r="E118" s="38">
        <v>129.5</v>
      </c>
      <c r="F118" s="38">
        <v>128.21</v>
      </c>
      <c r="G118" s="38">
        <v>3.95</v>
      </c>
      <c r="H118" s="38">
        <f t="shared" si="12"/>
        <v>9.8956158663883098</v>
      </c>
      <c r="I118" s="38">
        <v>50</v>
      </c>
      <c r="J118" s="18">
        <f t="shared" si="13"/>
        <v>71.428571428571431</v>
      </c>
      <c r="K118" s="18">
        <f>E118+G118+I118</f>
        <v>183.45</v>
      </c>
      <c r="L118" s="33">
        <f>F118+H118+J118</f>
        <v>209.53418729495974</v>
      </c>
    </row>
    <row r="119" spans="2:12" ht="15.75" x14ac:dyDescent="0.25">
      <c r="B119" s="19">
        <v>26</v>
      </c>
      <c r="C119" s="15" t="s">
        <v>75</v>
      </c>
      <c r="D119" s="15" t="s">
        <v>76</v>
      </c>
      <c r="E119" s="16">
        <v>35.64</v>
      </c>
      <c r="F119" s="38">
        <v>35.28</v>
      </c>
      <c r="G119" s="16">
        <v>13.4</v>
      </c>
      <c r="H119" s="38">
        <f t="shared" si="12"/>
        <v>33.569937369519835</v>
      </c>
      <c r="I119" s="16">
        <v>20</v>
      </c>
      <c r="J119" s="18">
        <f t="shared" si="13"/>
        <v>28.571428571428573</v>
      </c>
      <c r="K119" s="18">
        <f t="shared" si="14"/>
        <v>69.039999999999992</v>
      </c>
      <c r="L119" s="33">
        <f t="shared" si="15"/>
        <v>97.421365940948405</v>
      </c>
    </row>
    <row r="120" spans="2:12" ht="15.75" x14ac:dyDescent="0.25">
      <c r="B120" s="19">
        <v>27</v>
      </c>
      <c r="C120" s="15" t="s">
        <v>66</v>
      </c>
      <c r="D120" s="15" t="s">
        <v>67</v>
      </c>
      <c r="E120" s="38">
        <v>104.5</v>
      </c>
      <c r="F120" s="38">
        <v>103.47</v>
      </c>
      <c r="G120" s="38">
        <v>31.1</v>
      </c>
      <c r="H120" s="38">
        <f t="shared" si="12"/>
        <v>77.912317327766175</v>
      </c>
      <c r="I120" s="38">
        <v>0</v>
      </c>
      <c r="J120" s="18">
        <f t="shared" si="13"/>
        <v>0</v>
      </c>
      <c r="K120" s="18">
        <f>E120+G120+I120</f>
        <v>135.6</v>
      </c>
      <c r="L120" s="33">
        <f>F120+H120+J120</f>
        <v>181.38231732776617</v>
      </c>
    </row>
    <row r="121" spans="2:12" ht="15.75" x14ac:dyDescent="0.25">
      <c r="B121" s="19">
        <v>28</v>
      </c>
      <c r="C121" s="66" t="s">
        <v>69</v>
      </c>
      <c r="D121" s="66" t="s">
        <v>70</v>
      </c>
      <c r="E121" s="38">
        <v>306.23</v>
      </c>
      <c r="F121" s="38">
        <v>303.2</v>
      </c>
      <c r="G121" s="38">
        <v>13.2</v>
      </c>
      <c r="H121" s="38">
        <f t="shared" si="12"/>
        <v>33.068893528183715</v>
      </c>
      <c r="I121" s="38">
        <v>50</v>
      </c>
      <c r="J121" s="18">
        <f t="shared" si="13"/>
        <v>71.428571428571431</v>
      </c>
      <c r="K121" s="18">
        <f>E121+G121+I121</f>
        <v>369.43</v>
      </c>
      <c r="L121" s="33">
        <f>F121+H121+J121</f>
        <v>407.69746495675514</v>
      </c>
    </row>
    <row r="122" spans="2:12" ht="15.75" x14ac:dyDescent="0.25">
      <c r="B122" s="19">
        <v>29</v>
      </c>
      <c r="C122" s="15" t="s">
        <v>64</v>
      </c>
      <c r="D122" s="15" t="s">
        <v>65</v>
      </c>
      <c r="E122" s="38">
        <v>505</v>
      </c>
      <c r="F122" s="51">
        <v>500</v>
      </c>
      <c r="G122" s="38">
        <v>44.5</v>
      </c>
      <c r="H122" s="38">
        <f t="shared" si="12"/>
        <v>111.48225469728601</v>
      </c>
      <c r="I122" s="38">
        <v>0</v>
      </c>
      <c r="J122" s="18">
        <f t="shared" si="13"/>
        <v>0</v>
      </c>
      <c r="K122" s="18">
        <f t="shared" si="14"/>
        <v>549.5</v>
      </c>
      <c r="L122" s="55">
        <f t="shared" si="15"/>
        <v>611.48225469728595</v>
      </c>
    </row>
    <row r="123" spans="2:12" ht="15.75" x14ac:dyDescent="0.25">
      <c r="B123" s="19">
        <v>30</v>
      </c>
      <c r="C123" s="15" t="s">
        <v>62</v>
      </c>
      <c r="D123" s="15" t="s">
        <v>63</v>
      </c>
      <c r="E123" s="38">
        <v>60.75</v>
      </c>
      <c r="F123" s="38">
        <v>60.14</v>
      </c>
      <c r="G123" s="38">
        <v>5.85</v>
      </c>
      <c r="H123" s="38">
        <f t="shared" si="12"/>
        <v>14.655532359081418</v>
      </c>
      <c r="I123" s="38">
        <v>0</v>
      </c>
      <c r="J123" s="18">
        <f t="shared" si="13"/>
        <v>0</v>
      </c>
      <c r="K123" s="18">
        <f>E123+G123+I123</f>
        <v>66.599999999999994</v>
      </c>
      <c r="L123" s="33">
        <f>F123+H123+J123</f>
        <v>74.79553235908142</v>
      </c>
    </row>
    <row r="124" spans="2:12" ht="15.75" x14ac:dyDescent="0.25">
      <c r="B124" s="19">
        <v>31</v>
      </c>
      <c r="C124" s="15" t="s">
        <v>90</v>
      </c>
      <c r="D124" s="15" t="s">
        <v>89</v>
      </c>
      <c r="E124" s="16">
        <v>95</v>
      </c>
      <c r="F124" s="38">
        <v>94.06</v>
      </c>
      <c r="G124" s="16">
        <v>95.5</v>
      </c>
      <c r="H124" s="38">
        <f t="shared" si="12"/>
        <v>239.24843423799581</v>
      </c>
      <c r="I124" s="16">
        <v>0</v>
      </c>
      <c r="J124" s="18">
        <f t="shared" si="13"/>
        <v>0</v>
      </c>
      <c r="K124" s="18">
        <f>E124+G124+I124</f>
        <v>190.5</v>
      </c>
      <c r="L124" s="33">
        <f>F124+H124+J124</f>
        <v>333.30843423799581</v>
      </c>
    </row>
    <row r="125" spans="2:12" ht="15.75" x14ac:dyDescent="0.25">
      <c r="B125" s="20"/>
      <c r="C125" s="31"/>
      <c r="D125" s="2"/>
      <c r="E125" s="4"/>
      <c r="F125" s="60"/>
      <c r="G125" s="4"/>
      <c r="H125" s="60"/>
      <c r="I125" s="4"/>
      <c r="J125" s="61"/>
      <c r="K125" s="4"/>
      <c r="L125" s="4"/>
    </row>
    <row r="126" spans="2:12" ht="15.75" x14ac:dyDescent="0.25">
      <c r="B126" s="96" t="s">
        <v>32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</row>
    <row r="127" spans="2:12" ht="15.75" x14ac:dyDescent="0.25">
      <c r="B127" s="6" t="s">
        <v>0</v>
      </c>
      <c r="C127" s="80" t="s">
        <v>17</v>
      </c>
      <c r="D127" s="81"/>
      <c r="E127" s="81"/>
      <c r="F127" s="81"/>
      <c r="G127" s="81"/>
      <c r="H127" s="81"/>
      <c r="I127" s="81"/>
      <c r="J127" s="81"/>
      <c r="K127" s="81"/>
      <c r="L127" s="82"/>
    </row>
    <row r="128" spans="2:12" ht="15.75" x14ac:dyDescent="0.25">
      <c r="B128" s="6" t="s">
        <v>1</v>
      </c>
      <c r="C128" s="83" t="s">
        <v>2</v>
      </c>
      <c r="D128" s="84"/>
      <c r="E128" s="84"/>
      <c r="F128" s="84"/>
      <c r="G128" s="84"/>
      <c r="H128" s="84"/>
      <c r="I128" s="84"/>
      <c r="J128" s="84"/>
      <c r="K128" s="84"/>
      <c r="L128" s="85"/>
    </row>
    <row r="129" spans="2:20" ht="15.75" x14ac:dyDescent="0.25">
      <c r="B129" s="6" t="s">
        <v>31</v>
      </c>
      <c r="C129" s="83" t="s">
        <v>23</v>
      </c>
      <c r="D129" s="84"/>
      <c r="E129" s="84"/>
      <c r="F129" s="84"/>
      <c r="G129" s="84"/>
      <c r="H129" s="84"/>
      <c r="I129" s="84"/>
      <c r="J129" s="84"/>
      <c r="K129" s="84"/>
      <c r="L129" s="85"/>
    </row>
    <row r="130" spans="2:20" ht="15.75" x14ac:dyDescent="0.25">
      <c r="B130" s="6" t="s">
        <v>3</v>
      </c>
      <c r="C130" s="87" t="s">
        <v>39</v>
      </c>
      <c r="D130" s="88"/>
      <c r="E130" s="88"/>
      <c r="F130" s="88"/>
      <c r="G130" s="88"/>
      <c r="H130" s="88"/>
      <c r="I130" s="88"/>
      <c r="J130" s="88"/>
      <c r="K130" s="88"/>
      <c r="L130" s="89"/>
    </row>
    <row r="131" spans="2:20" ht="15.75" x14ac:dyDescent="0.25">
      <c r="B131" s="6" t="s">
        <v>15</v>
      </c>
      <c r="C131" s="70" t="s">
        <v>33</v>
      </c>
      <c r="D131" s="71"/>
      <c r="E131" s="71"/>
      <c r="F131" s="71"/>
      <c r="G131" s="71"/>
      <c r="H131" s="71"/>
      <c r="I131" s="71"/>
      <c r="J131" s="71"/>
      <c r="K131" s="71"/>
      <c r="L131" s="72"/>
      <c r="R131">
        <v>500</v>
      </c>
      <c r="S131">
        <v>300</v>
      </c>
      <c r="T131">
        <v>200</v>
      </c>
    </row>
    <row r="132" spans="2:20" ht="15.75" x14ac:dyDescent="0.25">
      <c r="B132" s="73" t="s">
        <v>126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R132">
        <f>R131/E140</f>
        <v>0.99009900990099009</v>
      </c>
      <c r="S132">
        <f>S131/G144</f>
        <v>3.7082818294190356</v>
      </c>
      <c r="T132">
        <f>T131/I138</f>
        <v>1.6666666666666667</v>
      </c>
    </row>
    <row r="133" spans="2:20" ht="47.25" x14ac:dyDescent="0.25">
      <c r="B133" s="10" t="s">
        <v>6</v>
      </c>
      <c r="C133" s="11" t="s">
        <v>7</v>
      </c>
      <c r="D133" s="27" t="s">
        <v>8</v>
      </c>
      <c r="E133" s="76" t="s">
        <v>9</v>
      </c>
      <c r="F133" s="77"/>
      <c r="G133" s="78" t="s">
        <v>10</v>
      </c>
      <c r="H133" s="79"/>
      <c r="I133" s="78" t="s">
        <v>11</v>
      </c>
      <c r="J133" s="79"/>
      <c r="K133" s="78" t="s">
        <v>12</v>
      </c>
      <c r="L133" s="79"/>
    </row>
    <row r="134" spans="2:20" ht="31.5" x14ac:dyDescent="0.25">
      <c r="B134" s="13"/>
      <c r="C134" s="26"/>
      <c r="D134" s="14"/>
      <c r="E134" s="21" t="s">
        <v>13</v>
      </c>
      <c r="F134" s="21" t="s">
        <v>14</v>
      </c>
      <c r="G134" s="21" t="s">
        <v>13</v>
      </c>
      <c r="H134" s="21" t="s">
        <v>14</v>
      </c>
      <c r="I134" s="21" t="s">
        <v>13</v>
      </c>
      <c r="J134" s="21" t="s">
        <v>14</v>
      </c>
      <c r="K134" s="21" t="s">
        <v>13</v>
      </c>
      <c r="L134" s="21" t="s">
        <v>14</v>
      </c>
    </row>
    <row r="135" spans="2:20" ht="15.75" x14ac:dyDescent="0.25">
      <c r="B135" s="19">
        <v>1</v>
      </c>
      <c r="C135" s="15" t="s">
        <v>79</v>
      </c>
      <c r="D135" s="15" t="s">
        <v>80</v>
      </c>
      <c r="E135" s="38">
        <v>88.7</v>
      </c>
      <c r="F135" s="38">
        <f>E135*$R$132</f>
        <v>87.821782178217831</v>
      </c>
      <c r="G135" s="38">
        <v>1.95</v>
      </c>
      <c r="H135" s="38">
        <f>G135*$S$132</f>
        <v>7.2311495673671189</v>
      </c>
      <c r="I135" s="38">
        <v>0</v>
      </c>
      <c r="J135" s="38">
        <f>I135*$T$132</f>
        <v>0</v>
      </c>
      <c r="K135" s="38">
        <f>E135+G135+I135</f>
        <v>90.65</v>
      </c>
      <c r="L135" s="38">
        <f>F135+H135+J135</f>
        <v>95.052931745584942</v>
      </c>
    </row>
    <row r="136" spans="2:20" ht="15.75" x14ac:dyDescent="0.25">
      <c r="B136" s="19">
        <v>2</v>
      </c>
      <c r="C136" s="15" t="s">
        <v>74</v>
      </c>
      <c r="D136" s="15" t="s">
        <v>73</v>
      </c>
      <c r="E136" s="38">
        <v>53.7</v>
      </c>
      <c r="F136" s="38">
        <f t="shared" ref="F136:F149" si="18">E136*$R$132</f>
        <v>53.168316831683171</v>
      </c>
      <c r="G136" s="38">
        <v>34.25</v>
      </c>
      <c r="H136" s="38">
        <f t="shared" ref="H136:H149" si="19">G136*$S$132</f>
        <v>127.00865265760197</v>
      </c>
      <c r="I136" s="38">
        <v>30</v>
      </c>
      <c r="J136" s="38">
        <f t="shared" ref="J136:J149" si="20">I136*$T$132</f>
        <v>50</v>
      </c>
      <c r="K136" s="38">
        <f t="shared" ref="K136:K151" si="21">E136+G136+I136</f>
        <v>117.95</v>
      </c>
      <c r="L136" s="38">
        <f t="shared" ref="L136:L151" si="22">F136+H136+J136</f>
        <v>230.17696948928514</v>
      </c>
    </row>
    <row r="137" spans="2:20" ht="15.75" x14ac:dyDescent="0.25">
      <c r="B137" s="19">
        <v>3</v>
      </c>
      <c r="C137" s="15" t="s">
        <v>75</v>
      </c>
      <c r="D137" s="15" t="s">
        <v>76</v>
      </c>
      <c r="E137" s="38">
        <v>35.64</v>
      </c>
      <c r="F137" s="38">
        <f t="shared" si="18"/>
        <v>35.287128712871286</v>
      </c>
      <c r="G137" s="38">
        <v>13.4</v>
      </c>
      <c r="H137" s="38">
        <f t="shared" si="19"/>
        <v>49.69097651421508</v>
      </c>
      <c r="I137" s="38">
        <v>20</v>
      </c>
      <c r="J137" s="38">
        <f t="shared" si="20"/>
        <v>33.333333333333336</v>
      </c>
      <c r="K137" s="38">
        <f t="shared" si="21"/>
        <v>69.039999999999992</v>
      </c>
      <c r="L137" s="38">
        <f t="shared" si="22"/>
        <v>118.3114385604197</v>
      </c>
    </row>
    <row r="138" spans="2:20" s="5" customFormat="1" ht="15.75" x14ac:dyDescent="0.25">
      <c r="B138" s="19">
        <v>4</v>
      </c>
      <c r="C138" s="15" t="s">
        <v>71</v>
      </c>
      <c r="D138" s="15" t="s">
        <v>72</v>
      </c>
      <c r="E138" s="38">
        <v>212.5</v>
      </c>
      <c r="F138" s="38">
        <f t="shared" si="18"/>
        <v>210.39603960396039</v>
      </c>
      <c r="G138" s="38">
        <v>10.050000000000001</v>
      </c>
      <c r="H138" s="38">
        <f t="shared" si="19"/>
        <v>37.268232385661314</v>
      </c>
      <c r="I138" s="38">
        <v>120</v>
      </c>
      <c r="J138" s="51">
        <f t="shared" si="20"/>
        <v>200</v>
      </c>
      <c r="K138" s="38">
        <f t="shared" si="21"/>
        <v>342.55</v>
      </c>
      <c r="L138" s="51">
        <f t="shared" si="22"/>
        <v>447.66427198962174</v>
      </c>
    </row>
    <row r="139" spans="2:20" ht="15.75" x14ac:dyDescent="0.25">
      <c r="B139" s="19">
        <v>5</v>
      </c>
      <c r="C139" s="23" t="s">
        <v>69</v>
      </c>
      <c r="D139" s="23" t="s">
        <v>70</v>
      </c>
      <c r="E139" s="38">
        <v>306.23</v>
      </c>
      <c r="F139" s="38">
        <f t="shared" si="18"/>
        <v>303.19801980198019</v>
      </c>
      <c r="G139" s="38">
        <v>13.2</v>
      </c>
      <c r="H139" s="38">
        <f t="shared" si="19"/>
        <v>48.949320148331267</v>
      </c>
      <c r="I139" s="38">
        <v>50</v>
      </c>
      <c r="J139" s="38">
        <f t="shared" si="20"/>
        <v>83.333333333333343</v>
      </c>
      <c r="K139" s="38">
        <f t="shared" si="21"/>
        <v>369.43</v>
      </c>
      <c r="L139" s="38">
        <f t="shared" si="22"/>
        <v>435.48067328364482</v>
      </c>
    </row>
    <row r="140" spans="2:20" s="5" customFormat="1" ht="15.75" x14ac:dyDescent="0.25">
      <c r="B140" s="19">
        <v>6</v>
      </c>
      <c r="C140" s="15" t="s">
        <v>64</v>
      </c>
      <c r="D140" s="15" t="s">
        <v>65</v>
      </c>
      <c r="E140" s="38">
        <v>505</v>
      </c>
      <c r="F140" s="51">
        <f t="shared" si="18"/>
        <v>500</v>
      </c>
      <c r="G140" s="38">
        <v>44.5</v>
      </c>
      <c r="H140" s="38">
        <f t="shared" si="19"/>
        <v>165.01854140914708</v>
      </c>
      <c r="I140" s="38">
        <v>0</v>
      </c>
      <c r="J140" s="38">
        <f t="shared" si="20"/>
        <v>0</v>
      </c>
      <c r="K140" s="38">
        <f t="shared" si="21"/>
        <v>549.5</v>
      </c>
      <c r="L140" s="51">
        <f t="shared" si="22"/>
        <v>665.01854140914702</v>
      </c>
    </row>
    <row r="141" spans="2:20" s="5" customFormat="1" ht="15.75" x14ac:dyDescent="0.25">
      <c r="B141" s="19">
        <v>7</v>
      </c>
      <c r="C141" s="15" t="s">
        <v>60</v>
      </c>
      <c r="D141" s="15" t="s">
        <v>61</v>
      </c>
      <c r="E141" s="38">
        <v>235</v>
      </c>
      <c r="F141" s="38">
        <f t="shared" si="18"/>
        <v>232.67326732673268</v>
      </c>
      <c r="G141" s="38">
        <v>4.0999999999999996</v>
      </c>
      <c r="H141" s="38">
        <f t="shared" si="19"/>
        <v>15.203955500618045</v>
      </c>
      <c r="I141" s="38">
        <v>0</v>
      </c>
      <c r="J141" s="38">
        <f t="shared" si="20"/>
        <v>0</v>
      </c>
      <c r="K141" s="38">
        <f t="shared" si="21"/>
        <v>239.1</v>
      </c>
      <c r="L141" s="38">
        <f t="shared" si="22"/>
        <v>247.87722282735072</v>
      </c>
    </row>
    <row r="142" spans="2:20" s="5" customFormat="1" ht="15.75" x14ac:dyDescent="0.25">
      <c r="B142" s="19">
        <v>8</v>
      </c>
      <c r="C142" s="15" t="s">
        <v>58</v>
      </c>
      <c r="D142" s="15" t="s">
        <v>59</v>
      </c>
      <c r="E142" s="38">
        <v>104</v>
      </c>
      <c r="F142" s="38">
        <f t="shared" si="18"/>
        <v>102.97029702970298</v>
      </c>
      <c r="G142" s="38">
        <v>72.23</v>
      </c>
      <c r="H142" s="38">
        <f t="shared" si="19"/>
        <v>267.84919653893695</v>
      </c>
      <c r="I142" s="38">
        <v>0</v>
      </c>
      <c r="J142" s="38">
        <f t="shared" si="20"/>
        <v>0</v>
      </c>
      <c r="K142" s="38">
        <f t="shared" si="21"/>
        <v>176.23000000000002</v>
      </c>
      <c r="L142" s="38">
        <f t="shared" si="22"/>
        <v>370.81949356863993</v>
      </c>
    </row>
    <row r="143" spans="2:20" s="5" customFormat="1" ht="15.75" x14ac:dyDescent="0.25">
      <c r="B143" s="19">
        <v>9</v>
      </c>
      <c r="C143" s="23" t="s">
        <v>57</v>
      </c>
      <c r="D143" s="23" t="s">
        <v>56</v>
      </c>
      <c r="E143" s="38">
        <v>408.7</v>
      </c>
      <c r="F143" s="38">
        <f t="shared" si="18"/>
        <v>404.65346534653463</v>
      </c>
      <c r="G143" s="38">
        <v>2.6</v>
      </c>
      <c r="H143" s="38">
        <f t="shared" si="19"/>
        <v>9.641532756489493</v>
      </c>
      <c r="I143" s="38">
        <v>20</v>
      </c>
      <c r="J143" s="38">
        <f t="shared" si="20"/>
        <v>33.333333333333336</v>
      </c>
      <c r="K143" s="38">
        <f t="shared" si="21"/>
        <v>431.3</v>
      </c>
      <c r="L143" s="51">
        <f t="shared" si="22"/>
        <v>447.62833143635743</v>
      </c>
    </row>
    <row r="144" spans="2:20" s="5" customFormat="1" ht="15.75" x14ac:dyDescent="0.25">
      <c r="B144" s="19">
        <v>10</v>
      </c>
      <c r="C144" s="23" t="s">
        <v>53</v>
      </c>
      <c r="D144" s="23" t="s">
        <v>52</v>
      </c>
      <c r="E144" s="38">
        <v>193.34</v>
      </c>
      <c r="F144" s="38">
        <f t="shared" si="18"/>
        <v>191.42574257425744</v>
      </c>
      <c r="G144" s="38">
        <v>80.900000000000006</v>
      </c>
      <c r="H144" s="51">
        <f t="shared" si="19"/>
        <v>300</v>
      </c>
      <c r="I144" s="38">
        <v>0</v>
      </c>
      <c r="J144" s="38">
        <f t="shared" si="20"/>
        <v>0</v>
      </c>
      <c r="K144" s="38">
        <f t="shared" si="21"/>
        <v>274.24</v>
      </c>
      <c r="L144" s="51">
        <f t="shared" si="22"/>
        <v>491.42574257425747</v>
      </c>
    </row>
    <row r="145" spans="2:12" s="5" customFormat="1" ht="15.75" x14ac:dyDescent="0.25">
      <c r="B145" s="19">
        <v>11</v>
      </c>
      <c r="C145" s="15" t="s">
        <v>85</v>
      </c>
      <c r="D145" s="15" t="s">
        <v>86</v>
      </c>
      <c r="E145" s="38">
        <v>67.5</v>
      </c>
      <c r="F145" s="38">
        <f t="shared" si="18"/>
        <v>66.831683168316829</v>
      </c>
      <c r="G145" s="38">
        <v>0.65</v>
      </c>
      <c r="H145" s="38">
        <f t="shared" si="19"/>
        <v>2.4103831891223733</v>
      </c>
      <c r="I145" s="38">
        <v>0</v>
      </c>
      <c r="J145" s="38">
        <f t="shared" si="20"/>
        <v>0</v>
      </c>
      <c r="K145" s="38">
        <f t="shared" si="21"/>
        <v>68.150000000000006</v>
      </c>
      <c r="L145" s="38">
        <f t="shared" si="22"/>
        <v>69.242066357439199</v>
      </c>
    </row>
    <row r="146" spans="2:12" s="5" customFormat="1" ht="15.75" x14ac:dyDescent="0.25">
      <c r="B146" s="19">
        <v>12</v>
      </c>
      <c r="C146" s="59" t="s">
        <v>87</v>
      </c>
      <c r="D146" s="59" t="s">
        <v>88</v>
      </c>
      <c r="E146" s="38">
        <v>43.11</v>
      </c>
      <c r="F146" s="38">
        <f t="shared" si="18"/>
        <v>42.683168316831683</v>
      </c>
      <c r="G146" s="38">
        <v>0</v>
      </c>
      <c r="H146" s="38">
        <f t="shared" si="19"/>
        <v>0</v>
      </c>
      <c r="I146" s="38">
        <v>0</v>
      </c>
      <c r="J146" s="38">
        <f t="shared" si="20"/>
        <v>0</v>
      </c>
      <c r="K146" s="38">
        <f t="shared" si="21"/>
        <v>43.11</v>
      </c>
      <c r="L146" s="38">
        <f t="shared" si="22"/>
        <v>42.683168316831683</v>
      </c>
    </row>
    <row r="147" spans="2:12" s="5" customFormat="1" ht="15.75" x14ac:dyDescent="0.25">
      <c r="B147" s="19">
        <v>13</v>
      </c>
      <c r="C147" s="15" t="s">
        <v>54</v>
      </c>
      <c r="D147" s="15" t="s">
        <v>55</v>
      </c>
      <c r="E147" s="38">
        <v>195.25</v>
      </c>
      <c r="F147" s="38">
        <f t="shared" si="18"/>
        <v>193.31683168316832</v>
      </c>
      <c r="G147" s="38">
        <v>66.55</v>
      </c>
      <c r="H147" s="38">
        <f t="shared" si="19"/>
        <v>246.7861557478368</v>
      </c>
      <c r="I147" s="38">
        <v>70</v>
      </c>
      <c r="J147" s="38">
        <f t="shared" si="20"/>
        <v>116.66666666666667</v>
      </c>
      <c r="K147" s="38">
        <f t="shared" si="21"/>
        <v>331.8</v>
      </c>
      <c r="L147" s="51">
        <f t="shared" si="22"/>
        <v>556.76965409767172</v>
      </c>
    </row>
    <row r="148" spans="2:12" s="5" customFormat="1" ht="15.75" x14ac:dyDescent="0.25">
      <c r="B148" s="19">
        <v>14</v>
      </c>
      <c r="C148" s="67" t="s">
        <v>131</v>
      </c>
      <c r="D148" s="67" t="s">
        <v>123</v>
      </c>
      <c r="E148" s="38">
        <v>17.8</v>
      </c>
      <c r="F148" s="38">
        <f t="shared" si="18"/>
        <v>17.623762376237625</v>
      </c>
      <c r="G148" s="38">
        <v>1.5</v>
      </c>
      <c r="H148" s="38">
        <f t="shared" si="19"/>
        <v>5.5624227441285532</v>
      </c>
      <c r="I148" s="38">
        <v>0</v>
      </c>
      <c r="J148" s="38">
        <f t="shared" si="20"/>
        <v>0</v>
      </c>
      <c r="K148" s="38">
        <f t="shared" si="21"/>
        <v>19.3</v>
      </c>
      <c r="L148" s="38">
        <f t="shared" si="22"/>
        <v>23.186185120366179</v>
      </c>
    </row>
    <row r="149" spans="2:12" ht="15.75" x14ac:dyDescent="0.25">
      <c r="B149" s="19">
        <v>15</v>
      </c>
      <c r="C149" s="67" t="s">
        <v>132</v>
      </c>
      <c r="D149" s="67" t="s">
        <v>63</v>
      </c>
      <c r="E149" s="38">
        <v>60.75</v>
      </c>
      <c r="F149" s="38">
        <f t="shared" si="18"/>
        <v>60.148514851485146</v>
      </c>
      <c r="G149" s="38">
        <v>5.85</v>
      </c>
      <c r="H149" s="38">
        <f t="shared" si="19"/>
        <v>21.693448702101357</v>
      </c>
      <c r="I149" s="38">
        <v>0</v>
      </c>
      <c r="J149" s="38">
        <f t="shared" si="20"/>
        <v>0</v>
      </c>
      <c r="K149" s="38">
        <f t="shared" si="21"/>
        <v>66.599999999999994</v>
      </c>
      <c r="L149" s="38">
        <f t="shared" si="22"/>
        <v>81.84196355358651</v>
      </c>
    </row>
    <row r="150" spans="2:12" s="62" customFormat="1" ht="15.75" x14ac:dyDescent="0.25">
      <c r="B150" s="19">
        <v>16</v>
      </c>
      <c r="C150" s="15" t="s">
        <v>83</v>
      </c>
      <c r="D150" s="15" t="s">
        <v>84</v>
      </c>
      <c r="E150" s="16">
        <v>10</v>
      </c>
      <c r="F150" s="16">
        <f t="shared" ref="F150" si="23">E150*$O$7</f>
        <v>9.9009900990099009</v>
      </c>
      <c r="G150" s="16">
        <v>0</v>
      </c>
      <c r="H150" s="16">
        <f t="shared" ref="H150" si="24">G150*$P$7</f>
        <v>0</v>
      </c>
      <c r="I150" s="16">
        <v>0</v>
      </c>
      <c r="J150" s="38">
        <f t="shared" ref="J150" si="25">I150*$Q$7</f>
        <v>0</v>
      </c>
      <c r="K150" s="38">
        <f t="shared" si="21"/>
        <v>10</v>
      </c>
      <c r="L150" s="38">
        <f t="shared" si="22"/>
        <v>9.9009900990099009</v>
      </c>
    </row>
    <row r="151" spans="2:12" ht="15.75" x14ac:dyDescent="0.25">
      <c r="B151" s="19">
        <v>17</v>
      </c>
      <c r="C151" s="15" t="s">
        <v>81</v>
      </c>
      <c r="D151" s="15" t="s">
        <v>82</v>
      </c>
      <c r="E151" s="16">
        <v>10</v>
      </c>
      <c r="F151" s="38">
        <f t="shared" ref="F151" si="26">E151*$R$40</f>
        <v>9.9009900990099009</v>
      </c>
      <c r="G151" s="16">
        <v>0.65</v>
      </c>
      <c r="H151" s="38">
        <f t="shared" ref="H151" si="27">G151*$S$40</f>
        <v>1.6155758077879039</v>
      </c>
      <c r="I151" s="16">
        <v>0</v>
      </c>
      <c r="J151" s="38">
        <f t="shared" ref="J151" si="28">I151*$T$40</f>
        <v>0</v>
      </c>
      <c r="K151" s="38">
        <f t="shared" si="21"/>
        <v>10.65</v>
      </c>
      <c r="L151" s="38">
        <f t="shared" si="22"/>
        <v>11.516565906797805</v>
      </c>
    </row>
    <row r="158" spans="2:12" ht="15.75" x14ac:dyDescent="0.25">
      <c r="B158" s="95" t="s">
        <v>32</v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</row>
    <row r="159" spans="2:12" ht="15.75" x14ac:dyDescent="0.25">
      <c r="B159" s="6" t="s">
        <v>0</v>
      </c>
      <c r="C159" s="80" t="s">
        <v>17</v>
      </c>
      <c r="D159" s="81"/>
      <c r="E159" s="81"/>
      <c r="F159" s="81"/>
      <c r="G159" s="81"/>
      <c r="H159" s="81"/>
      <c r="I159" s="81"/>
      <c r="J159" s="81"/>
      <c r="K159" s="81"/>
      <c r="L159" s="82"/>
    </row>
    <row r="160" spans="2:12" ht="15.75" x14ac:dyDescent="0.25">
      <c r="B160" s="6" t="s">
        <v>1</v>
      </c>
      <c r="C160" s="83" t="s">
        <v>2</v>
      </c>
      <c r="D160" s="84"/>
      <c r="E160" s="84"/>
      <c r="F160" s="84"/>
      <c r="G160" s="84"/>
      <c r="H160" s="84"/>
      <c r="I160" s="84"/>
      <c r="J160" s="84"/>
      <c r="K160" s="84"/>
      <c r="L160" s="85"/>
    </row>
    <row r="161" spans="2:20" ht="15.75" x14ac:dyDescent="0.25">
      <c r="B161" s="6" t="s">
        <v>31</v>
      </c>
      <c r="C161" s="83" t="s">
        <v>24</v>
      </c>
      <c r="D161" s="84"/>
      <c r="E161" s="84"/>
      <c r="F161" s="84"/>
      <c r="G161" s="84"/>
      <c r="H161" s="84"/>
      <c r="I161" s="84"/>
      <c r="J161" s="84"/>
      <c r="K161" s="84"/>
      <c r="L161" s="85"/>
    </row>
    <row r="162" spans="2:20" ht="15.75" x14ac:dyDescent="0.25">
      <c r="B162" s="6" t="s">
        <v>3</v>
      </c>
      <c r="C162" s="87" t="s">
        <v>41</v>
      </c>
      <c r="D162" s="88"/>
      <c r="E162" s="88"/>
      <c r="F162" s="88"/>
      <c r="G162" s="88"/>
      <c r="H162" s="88"/>
      <c r="I162" s="88"/>
      <c r="J162" s="88"/>
      <c r="K162" s="88"/>
      <c r="L162" s="89"/>
    </row>
    <row r="163" spans="2:20" ht="15.75" x14ac:dyDescent="0.25">
      <c r="B163" s="6" t="s">
        <v>15</v>
      </c>
      <c r="C163" s="70" t="s">
        <v>34</v>
      </c>
      <c r="D163" s="71"/>
      <c r="E163" s="71"/>
      <c r="F163" s="71"/>
      <c r="G163" s="71"/>
      <c r="H163" s="71"/>
      <c r="I163" s="71"/>
      <c r="J163" s="71"/>
      <c r="K163" s="71"/>
      <c r="L163" s="72"/>
    </row>
    <row r="164" spans="2:20" ht="15.75" x14ac:dyDescent="0.25">
      <c r="B164" s="73" t="s">
        <v>5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</row>
    <row r="165" spans="2:20" ht="47.25" x14ac:dyDescent="0.25">
      <c r="B165" s="10" t="s">
        <v>6</v>
      </c>
      <c r="C165" s="11" t="s">
        <v>7</v>
      </c>
      <c r="D165" s="27" t="s">
        <v>8</v>
      </c>
      <c r="E165" s="76" t="s">
        <v>9</v>
      </c>
      <c r="F165" s="77"/>
      <c r="G165" s="78" t="s">
        <v>10</v>
      </c>
      <c r="H165" s="79"/>
      <c r="I165" s="78" t="s">
        <v>11</v>
      </c>
      <c r="J165" s="79"/>
      <c r="K165" s="78" t="s">
        <v>12</v>
      </c>
      <c r="L165" s="79"/>
    </row>
    <row r="166" spans="2:20" ht="31.5" x14ac:dyDescent="0.25">
      <c r="B166" s="35"/>
      <c r="C166" s="26"/>
      <c r="D166" s="36"/>
      <c r="E166" s="46" t="s">
        <v>13</v>
      </c>
      <c r="F166" s="46" t="s">
        <v>14</v>
      </c>
      <c r="G166" s="46" t="s">
        <v>13</v>
      </c>
      <c r="H166" s="46" t="s">
        <v>14</v>
      </c>
      <c r="I166" s="46" t="s">
        <v>13</v>
      </c>
      <c r="J166" s="46" t="s">
        <v>14</v>
      </c>
      <c r="K166" s="46" t="s">
        <v>13</v>
      </c>
      <c r="L166" s="46" t="s">
        <v>14</v>
      </c>
    </row>
    <row r="167" spans="2:20" ht="15.75" x14ac:dyDescent="0.25">
      <c r="B167" s="19">
        <v>1</v>
      </c>
      <c r="C167" s="15" t="s">
        <v>71</v>
      </c>
      <c r="D167" s="15" t="s">
        <v>72</v>
      </c>
      <c r="E167" s="38">
        <v>212.5</v>
      </c>
      <c r="F167" s="38">
        <f>E167*$R$168</f>
        <v>259.97063861022758</v>
      </c>
      <c r="G167" s="38">
        <v>10.050000000000001</v>
      </c>
      <c r="H167" s="38">
        <f>G167*$S$168</f>
        <v>24.979287489643745</v>
      </c>
      <c r="I167" s="38">
        <v>120</v>
      </c>
      <c r="J167" s="38">
        <f>I167*$T$168</f>
        <v>171.42857142857144</v>
      </c>
      <c r="K167" s="38">
        <f>E167+G167+I167</f>
        <v>342.55</v>
      </c>
      <c r="L167" s="51">
        <f>F167+H167+J167</f>
        <v>456.37849752844278</v>
      </c>
      <c r="R167">
        <v>500</v>
      </c>
      <c r="S167">
        <v>300</v>
      </c>
      <c r="T167">
        <v>200</v>
      </c>
    </row>
    <row r="168" spans="2:20" ht="15.75" x14ac:dyDescent="0.25">
      <c r="B168" s="19">
        <v>2</v>
      </c>
      <c r="C168" s="15" t="s">
        <v>75</v>
      </c>
      <c r="D168" s="15" t="s">
        <v>76</v>
      </c>
      <c r="E168" s="38">
        <v>35.64</v>
      </c>
      <c r="F168" s="38">
        <f t="shared" ref="F168:F195" si="29">E168*$R$168</f>
        <v>43.601663812087111</v>
      </c>
      <c r="G168" s="38">
        <v>13.4</v>
      </c>
      <c r="H168" s="38">
        <f t="shared" ref="H168:H195" si="30">G168*$S$168</f>
        <v>33.305716652858322</v>
      </c>
      <c r="I168" s="38">
        <v>20</v>
      </c>
      <c r="J168" s="38">
        <f t="shared" ref="J168:J195" si="31">I168*$T$168</f>
        <v>28.571428571428573</v>
      </c>
      <c r="K168" s="38">
        <f t="shared" ref="K168:K196" si="32">E168+G168+I168</f>
        <v>69.039999999999992</v>
      </c>
      <c r="L168" s="38">
        <f t="shared" ref="L168:L196" si="33">F168+H168+J168</f>
        <v>105.478809036374</v>
      </c>
      <c r="R168">
        <f>R167/E175</f>
        <v>1.2233912405187179</v>
      </c>
      <c r="S168">
        <f>S167/G186</f>
        <v>2.4855012427506211</v>
      </c>
      <c r="T168">
        <f>T167/I190</f>
        <v>1.4285714285714286</v>
      </c>
    </row>
    <row r="169" spans="2:20" s="5" customFormat="1" ht="15.75" x14ac:dyDescent="0.25">
      <c r="B169" s="19">
        <v>3</v>
      </c>
      <c r="C169" s="15" t="s">
        <v>74</v>
      </c>
      <c r="D169" s="15" t="s">
        <v>73</v>
      </c>
      <c r="E169" s="38">
        <v>53.7</v>
      </c>
      <c r="F169" s="38">
        <f t="shared" si="29"/>
        <v>65.696109615855164</v>
      </c>
      <c r="G169" s="38">
        <v>34.25</v>
      </c>
      <c r="H169" s="38">
        <f t="shared" si="30"/>
        <v>85.128417564208775</v>
      </c>
      <c r="I169" s="38">
        <v>30</v>
      </c>
      <c r="J169" s="38">
        <f t="shared" si="31"/>
        <v>42.857142857142861</v>
      </c>
      <c r="K169" s="38">
        <f t="shared" si="32"/>
        <v>117.95</v>
      </c>
      <c r="L169" s="38">
        <f t="shared" si="33"/>
        <v>193.6816700372068</v>
      </c>
    </row>
    <row r="170" spans="2:20" s="5" customFormat="1" ht="15.75" x14ac:dyDescent="0.25">
      <c r="B170" s="19">
        <v>4</v>
      </c>
      <c r="C170" s="15" t="s">
        <v>79</v>
      </c>
      <c r="D170" s="15" t="s">
        <v>80</v>
      </c>
      <c r="E170" s="38">
        <v>88.7</v>
      </c>
      <c r="F170" s="38">
        <f t="shared" si="29"/>
        <v>108.51480303401028</v>
      </c>
      <c r="G170" s="38">
        <v>1.95</v>
      </c>
      <c r="H170" s="38">
        <f t="shared" si="30"/>
        <v>4.8467274233637108</v>
      </c>
      <c r="I170" s="38">
        <v>0</v>
      </c>
      <c r="J170" s="38">
        <f t="shared" si="31"/>
        <v>0</v>
      </c>
      <c r="K170" s="38">
        <f t="shared" si="32"/>
        <v>90.65</v>
      </c>
      <c r="L170" s="38">
        <f t="shared" si="33"/>
        <v>113.361530457374</v>
      </c>
    </row>
    <row r="171" spans="2:20" s="5" customFormat="1" ht="15.75" x14ac:dyDescent="0.25">
      <c r="B171" s="19">
        <v>5</v>
      </c>
      <c r="C171" s="59" t="s">
        <v>87</v>
      </c>
      <c r="D171" s="59" t="s">
        <v>88</v>
      </c>
      <c r="E171" s="38">
        <v>43.11</v>
      </c>
      <c r="F171" s="38">
        <f t="shared" si="29"/>
        <v>52.740396378761929</v>
      </c>
      <c r="G171" s="38">
        <v>0</v>
      </c>
      <c r="H171" s="38">
        <f t="shared" si="30"/>
        <v>0</v>
      </c>
      <c r="I171" s="38">
        <v>0</v>
      </c>
      <c r="J171" s="38">
        <f t="shared" si="31"/>
        <v>0</v>
      </c>
      <c r="K171" s="38">
        <f t="shared" si="32"/>
        <v>43.11</v>
      </c>
      <c r="L171" s="38">
        <f t="shared" si="33"/>
        <v>52.740396378761929</v>
      </c>
    </row>
    <row r="172" spans="2:20" s="5" customFormat="1" ht="15.75" x14ac:dyDescent="0.25">
      <c r="B172" s="19">
        <v>6</v>
      </c>
      <c r="C172" s="15" t="s">
        <v>85</v>
      </c>
      <c r="D172" s="15" t="s">
        <v>86</v>
      </c>
      <c r="E172" s="38">
        <v>67.5</v>
      </c>
      <c r="F172" s="38">
        <f t="shared" si="29"/>
        <v>82.578908735013457</v>
      </c>
      <c r="G172" s="38">
        <v>0.65</v>
      </c>
      <c r="H172" s="38">
        <f t="shared" si="30"/>
        <v>1.6155758077879039</v>
      </c>
      <c r="I172" s="38">
        <v>0</v>
      </c>
      <c r="J172" s="38">
        <f t="shared" si="31"/>
        <v>0</v>
      </c>
      <c r="K172" s="38">
        <f t="shared" si="32"/>
        <v>68.150000000000006</v>
      </c>
      <c r="L172" s="38">
        <f t="shared" si="33"/>
        <v>84.194484542801362</v>
      </c>
    </row>
    <row r="173" spans="2:20" s="5" customFormat="1" ht="15.75" x14ac:dyDescent="0.25">
      <c r="B173" s="19">
        <v>7</v>
      </c>
      <c r="C173" s="23" t="s">
        <v>53</v>
      </c>
      <c r="D173" s="23" t="s">
        <v>52</v>
      </c>
      <c r="E173" s="38">
        <v>193.34</v>
      </c>
      <c r="F173" s="38">
        <f t="shared" si="29"/>
        <v>236.53046244188894</v>
      </c>
      <c r="G173" s="38">
        <v>80.900000000000006</v>
      </c>
      <c r="H173" s="38">
        <f t="shared" si="30"/>
        <v>201.07705053852527</v>
      </c>
      <c r="I173" s="38">
        <v>0</v>
      </c>
      <c r="J173" s="38">
        <f t="shared" si="31"/>
        <v>0</v>
      </c>
      <c r="K173" s="38">
        <f t="shared" si="32"/>
        <v>274.24</v>
      </c>
      <c r="L173" s="38">
        <f t="shared" si="33"/>
        <v>437.60751298041419</v>
      </c>
    </row>
    <row r="174" spans="2:20" s="5" customFormat="1" ht="15.75" x14ac:dyDescent="0.25">
      <c r="B174" s="19">
        <v>8</v>
      </c>
      <c r="C174" s="15" t="s">
        <v>51</v>
      </c>
      <c r="D174" s="15" t="s">
        <v>50</v>
      </c>
      <c r="E174" s="38">
        <v>358.25</v>
      </c>
      <c r="F174" s="38">
        <f t="shared" si="29"/>
        <v>438.27991191583072</v>
      </c>
      <c r="G174" s="38">
        <v>48.65</v>
      </c>
      <c r="H174" s="38">
        <f t="shared" si="30"/>
        <v>120.91963545981771</v>
      </c>
      <c r="I174" s="38">
        <v>50</v>
      </c>
      <c r="J174" s="38">
        <f t="shared" si="31"/>
        <v>71.428571428571431</v>
      </c>
      <c r="K174" s="38">
        <f t="shared" si="32"/>
        <v>456.9</v>
      </c>
      <c r="L174" s="51">
        <f t="shared" si="33"/>
        <v>630.62811880421987</v>
      </c>
    </row>
    <row r="175" spans="2:20" s="5" customFormat="1" ht="15.75" x14ac:dyDescent="0.25">
      <c r="B175" s="19">
        <v>9</v>
      </c>
      <c r="C175" s="23" t="s">
        <v>57</v>
      </c>
      <c r="D175" s="23" t="s">
        <v>56</v>
      </c>
      <c r="E175" s="54">
        <v>408.7</v>
      </c>
      <c r="F175" s="51">
        <f t="shared" si="29"/>
        <v>500</v>
      </c>
      <c r="G175" s="38">
        <v>2.6</v>
      </c>
      <c r="H175" s="38">
        <f t="shared" si="30"/>
        <v>6.4623032311516155</v>
      </c>
      <c r="I175" s="38">
        <v>20</v>
      </c>
      <c r="J175" s="38">
        <f t="shared" si="31"/>
        <v>28.571428571428573</v>
      </c>
      <c r="K175" s="38">
        <f t="shared" si="32"/>
        <v>431.3</v>
      </c>
      <c r="L175" s="51">
        <f t="shared" si="33"/>
        <v>535.03373180258018</v>
      </c>
    </row>
    <row r="176" spans="2:20" s="5" customFormat="1" ht="15.75" x14ac:dyDescent="0.25">
      <c r="B176" s="19">
        <v>10</v>
      </c>
      <c r="C176" s="15" t="s">
        <v>58</v>
      </c>
      <c r="D176" s="15" t="s">
        <v>59</v>
      </c>
      <c r="E176" s="38">
        <v>104</v>
      </c>
      <c r="F176" s="38">
        <f t="shared" si="29"/>
        <v>127.23268901394667</v>
      </c>
      <c r="G176" s="38">
        <v>72.23</v>
      </c>
      <c r="H176" s="38">
        <f t="shared" si="30"/>
        <v>179.52775476387737</v>
      </c>
      <c r="I176" s="38">
        <v>0</v>
      </c>
      <c r="J176" s="38">
        <f t="shared" si="31"/>
        <v>0</v>
      </c>
      <c r="K176" s="38">
        <f t="shared" si="32"/>
        <v>176.23000000000002</v>
      </c>
      <c r="L176" s="38">
        <f t="shared" si="33"/>
        <v>306.76044377782404</v>
      </c>
    </row>
    <row r="177" spans="2:12" s="5" customFormat="1" ht="15.75" x14ac:dyDescent="0.25">
      <c r="B177" s="19">
        <v>11</v>
      </c>
      <c r="C177" s="15" t="s">
        <v>60</v>
      </c>
      <c r="D177" s="15" t="s">
        <v>61</v>
      </c>
      <c r="E177" s="38">
        <v>235</v>
      </c>
      <c r="F177" s="38">
        <f t="shared" si="29"/>
        <v>287.49694152189869</v>
      </c>
      <c r="G177" s="38">
        <v>4.0999999999999996</v>
      </c>
      <c r="H177" s="38">
        <f t="shared" si="30"/>
        <v>10.190555095277546</v>
      </c>
      <c r="I177" s="38">
        <v>0</v>
      </c>
      <c r="J177" s="38">
        <f t="shared" si="31"/>
        <v>0</v>
      </c>
      <c r="K177" s="38">
        <f t="shared" si="32"/>
        <v>239.1</v>
      </c>
      <c r="L177" s="38">
        <f t="shared" si="33"/>
        <v>297.68749661717624</v>
      </c>
    </row>
    <row r="178" spans="2:12" ht="15.75" x14ac:dyDescent="0.25">
      <c r="B178" s="19">
        <v>12</v>
      </c>
      <c r="C178" s="15" t="s">
        <v>66</v>
      </c>
      <c r="D178" s="15" t="s">
        <v>67</v>
      </c>
      <c r="E178" s="38">
        <v>104.5</v>
      </c>
      <c r="F178" s="38">
        <f t="shared" si="29"/>
        <v>127.84438463420602</v>
      </c>
      <c r="G178" s="38">
        <v>31.1</v>
      </c>
      <c r="H178" s="38">
        <f t="shared" si="30"/>
        <v>77.299088649544316</v>
      </c>
      <c r="I178" s="38">
        <v>0</v>
      </c>
      <c r="J178" s="38">
        <f t="shared" si="31"/>
        <v>0</v>
      </c>
      <c r="K178" s="38">
        <f t="shared" si="32"/>
        <v>135.6</v>
      </c>
      <c r="L178" s="38">
        <f t="shared" si="33"/>
        <v>205.14347328375032</v>
      </c>
    </row>
    <row r="179" spans="2:12" ht="15.75" x14ac:dyDescent="0.25">
      <c r="B179" s="19">
        <v>13</v>
      </c>
      <c r="C179" s="15" t="s">
        <v>77</v>
      </c>
      <c r="D179" s="15" t="s">
        <v>78</v>
      </c>
      <c r="E179" s="38">
        <v>74</v>
      </c>
      <c r="F179" s="38">
        <f t="shared" si="29"/>
        <v>90.530951798385132</v>
      </c>
      <c r="G179" s="38">
        <v>60.65</v>
      </c>
      <c r="H179" s="38">
        <f t="shared" si="30"/>
        <v>150.74565037282517</v>
      </c>
      <c r="I179" s="38">
        <v>30</v>
      </c>
      <c r="J179" s="38">
        <f t="shared" si="31"/>
        <v>42.857142857142861</v>
      </c>
      <c r="K179" s="38">
        <f t="shared" si="32"/>
        <v>164.65</v>
      </c>
      <c r="L179" s="38">
        <f t="shared" si="33"/>
        <v>284.13374502835313</v>
      </c>
    </row>
    <row r="180" spans="2:12" ht="15.75" x14ac:dyDescent="0.25">
      <c r="B180" s="19">
        <v>14</v>
      </c>
      <c r="C180" s="43" t="s">
        <v>106</v>
      </c>
      <c r="D180" s="43" t="s">
        <v>105</v>
      </c>
      <c r="E180" s="38">
        <v>129.5</v>
      </c>
      <c r="F180" s="38">
        <f t="shared" si="29"/>
        <v>158.42916564717399</v>
      </c>
      <c r="G180" s="38">
        <v>3.95</v>
      </c>
      <c r="H180" s="38">
        <f t="shared" si="30"/>
        <v>9.817729908864953</v>
      </c>
      <c r="I180" s="38">
        <v>50</v>
      </c>
      <c r="J180" s="38">
        <f t="shared" si="31"/>
        <v>71.428571428571431</v>
      </c>
      <c r="K180" s="38">
        <f t="shared" si="32"/>
        <v>183.45</v>
      </c>
      <c r="L180" s="38">
        <f t="shared" si="33"/>
        <v>239.67546698461035</v>
      </c>
    </row>
    <row r="181" spans="2:12" ht="15.75" x14ac:dyDescent="0.25">
      <c r="B181" s="19">
        <v>15</v>
      </c>
      <c r="C181" s="43" t="s">
        <v>133</v>
      </c>
      <c r="D181" s="43" t="s">
        <v>103</v>
      </c>
      <c r="E181" s="38">
        <v>94</v>
      </c>
      <c r="F181" s="38">
        <f t="shared" si="29"/>
        <v>114.99877660875948</v>
      </c>
      <c r="G181" s="38">
        <v>2.75</v>
      </c>
      <c r="H181" s="38">
        <f t="shared" si="30"/>
        <v>6.8351284175642082</v>
      </c>
      <c r="I181" s="38">
        <v>110</v>
      </c>
      <c r="J181" s="38">
        <f t="shared" si="31"/>
        <v>157.14285714285714</v>
      </c>
      <c r="K181" s="38">
        <f t="shared" si="32"/>
        <v>206.75</v>
      </c>
      <c r="L181" s="38">
        <f t="shared" si="33"/>
        <v>278.9767621691808</v>
      </c>
    </row>
    <row r="182" spans="2:12" s="5" customFormat="1" ht="15.75" x14ac:dyDescent="0.25">
      <c r="B182" s="19">
        <v>16</v>
      </c>
      <c r="C182" s="23" t="s">
        <v>102</v>
      </c>
      <c r="D182" s="23" t="s">
        <v>101</v>
      </c>
      <c r="E182" s="38">
        <v>154.30000000000001</v>
      </c>
      <c r="F182" s="38">
        <f t="shared" si="29"/>
        <v>188.7692684120382</v>
      </c>
      <c r="G182" s="38">
        <v>8.5500000000000007</v>
      </c>
      <c r="H182" s="38">
        <f t="shared" si="30"/>
        <v>21.251035625517812</v>
      </c>
      <c r="I182" s="38">
        <v>0</v>
      </c>
      <c r="J182" s="38">
        <f t="shared" si="31"/>
        <v>0</v>
      </c>
      <c r="K182" s="38">
        <f t="shared" si="32"/>
        <v>162.85000000000002</v>
      </c>
      <c r="L182" s="38">
        <f t="shared" si="33"/>
        <v>210.020304037556</v>
      </c>
    </row>
    <row r="183" spans="2:12" s="5" customFormat="1" ht="15.75" x14ac:dyDescent="0.25">
      <c r="B183" s="19">
        <v>17</v>
      </c>
      <c r="C183" s="23" t="s">
        <v>92</v>
      </c>
      <c r="D183" s="19" t="s">
        <v>91</v>
      </c>
      <c r="E183" s="38">
        <v>0</v>
      </c>
      <c r="F183" s="38">
        <f t="shared" si="29"/>
        <v>0</v>
      </c>
      <c r="G183" s="38">
        <v>9.85</v>
      </c>
      <c r="H183" s="38">
        <f t="shared" si="30"/>
        <v>24.482187241093616</v>
      </c>
      <c r="I183" s="38">
        <v>0</v>
      </c>
      <c r="J183" s="38">
        <f t="shared" si="31"/>
        <v>0</v>
      </c>
      <c r="K183" s="38">
        <f t="shared" si="32"/>
        <v>9.85</v>
      </c>
      <c r="L183" s="38">
        <f t="shared" si="33"/>
        <v>24.482187241093616</v>
      </c>
    </row>
    <row r="184" spans="2:12" s="5" customFormat="1" ht="15.75" x14ac:dyDescent="0.25">
      <c r="B184" s="19">
        <v>18</v>
      </c>
      <c r="C184" s="23" t="s">
        <v>94</v>
      </c>
      <c r="D184" s="23" t="s">
        <v>93</v>
      </c>
      <c r="E184" s="38">
        <v>0</v>
      </c>
      <c r="F184" s="38">
        <f t="shared" si="29"/>
        <v>0</v>
      </c>
      <c r="G184" s="38">
        <v>7.25</v>
      </c>
      <c r="H184" s="38">
        <f t="shared" si="30"/>
        <v>18.019884009942004</v>
      </c>
      <c r="I184" s="38">
        <v>30</v>
      </c>
      <c r="J184" s="38">
        <f t="shared" si="31"/>
        <v>42.857142857142861</v>
      </c>
      <c r="K184" s="38">
        <f t="shared" si="32"/>
        <v>37.25</v>
      </c>
      <c r="L184" s="38">
        <f t="shared" si="33"/>
        <v>60.877026867084865</v>
      </c>
    </row>
    <row r="185" spans="2:12" s="5" customFormat="1" ht="15.75" x14ac:dyDescent="0.25">
      <c r="B185" s="19">
        <v>19</v>
      </c>
      <c r="C185" s="23" t="s">
        <v>115</v>
      </c>
      <c r="D185" s="23" t="s">
        <v>114</v>
      </c>
      <c r="E185" s="38">
        <v>206.86</v>
      </c>
      <c r="F185" s="38">
        <f t="shared" si="29"/>
        <v>253.07071201370201</v>
      </c>
      <c r="G185" s="38">
        <v>1.95</v>
      </c>
      <c r="H185" s="38">
        <f t="shared" si="30"/>
        <v>4.8467274233637108</v>
      </c>
      <c r="I185" s="38">
        <v>20</v>
      </c>
      <c r="J185" s="38">
        <f t="shared" si="31"/>
        <v>28.571428571428573</v>
      </c>
      <c r="K185" s="38">
        <f t="shared" si="32"/>
        <v>228.81</v>
      </c>
      <c r="L185" s="38">
        <f t="shared" si="33"/>
        <v>286.48886800849425</v>
      </c>
    </row>
    <row r="186" spans="2:12" s="5" customFormat="1" ht="15.75" x14ac:dyDescent="0.25">
      <c r="B186" s="19">
        <v>20</v>
      </c>
      <c r="C186" s="23" t="s">
        <v>113</v>
      </c>
      <c r="D186" s="23" t="s">
        <v>112</v>
      </c>
      <c r="E186" s="38">
        <v>193.5</v>
      </c>
      <c r="F186" s="38">
        <f t="shared" si="29"/>
        <v>236.72620504037192</v>
      </c>
      <c r="G186" s="38">
        <v>120.7</v>
      </c>
      <c r="H186" s="51">
        <f t="shared" si="30"/>
        <v>300</v>
      </c>
      <c r="I186" s="38">
        <v>40</v>
      </c>
      <c r="J186" s="38">
        <f t="shared" si="31"/>
        <v>57.142857142857146</v>
      </c>
      <c r="K186" s="38">
        <f t="shared" si="32"/>
        <v>354.2</v>
      </c>
      <c r="L186" s="51">
        <f t="shared" si="33"/>
        <v>593.86906218322906</v>
      </c>
    </row>
    <row r="187" spans="2:12" s="5" customFormat="1" ht="15.75" x14ac:dyDescent="0.25">
      <c r="B187" s="19">
        <v>21</v>
      </c>
      <c r="C187" s="23" t="s">
        <v>111</v>
      </c>
      <c r="D187" s="23" t="s">
        <v>68</v>
      </c>
      <c r="E187" s="38">
        <v>140.37</v>
      </c>
      <c r="F187" s="38">
        <f t="shared" si="29"/>
        <v>171.72742843161245</v>
      </c>
      <c r="G187" s="38">
        <v>5.85</v>
      </c>
      <c r="H187" s="38">
        <f t="shared" si="30"/>
        <v>14.540182270091133</v>
      </c>
      <c r="I187" s="38">
        <v>40</v>
      </c>
      <c r="J187" s="38">
        <f t="shared" si="31"/>
        <v>57.142857142857146</v>
      </c>
      <c r="K187" s="38">
        <f t="shared" si="32"/>
        <v>186.22</v>
      </c>
      <c r="L187" s="38">
        <f t="shared" si="33"/>
        <v>243.41046784456071</v>
      </c>
    </row>
    <row r="188" spans="2:12" s="5" customFormat="1" ht="15.75" x14ac:dyDescent="0.25">
      <c r="B188" s="19">
        <v>22</v>
      </c>
      <c r="C188" s="23" t="s">
        <v>110</v>
      </c>
      <c r="D188" s="23" t="s">
        <v>109</v>
      </c>
      <c r="E188" s="38">
        <v>130.53</v>
      </c>
      <c r="F188" s="38">
        <f t="shared" si="29"/>
        <v>159.68925862490826</v>
      </c>
      <c r="G188" s="38">
        <v>30</v>
      </c>
      <c r="H188" s="38">
        <f t="shared" si="30"/>
        <v>74.565037282518631</v>
      </c>
      <c r="I188" s="38">
        <v>0</v>
      </c>
      <c r="J188" s="38">
        <f t="shared" si="31"/>
        <v>0</v>
      </c>
      <c r="K188" s="38">
        <f t="shared" si="32"/>
        <v>160.53</v>
      </c>
      <c r="L188" s="38">
        <f t="shared" si="33"/>
        <v>234.25429590742689</v>
      </c>
    </row>
    <row r="189" spans="2:12" s="5" customFormat="1" ht="15.75" x14ac:dyDescent="0.25">
      <c r="B189" s="19">
        <v>23</v>
      </c>
      <c r="C189" s="23" t="s">
        <v>108</v>
      </c>
      <c r="D189" s="23" t="s">
        <v>107</v>
      </c>
      <c r="E189" s="38">
        <v>154.66999999999999</v>
      </c>
      <c r="F189" s="38">
        <f t="shared" si="29"/>
        <v>189.22192317103008</v>
      </c>
      <c r="G189" s="38">
        <v>24</v>
      </c>
      <c r="H189" s="38">
        <f t="shared" si="30"/>
        <v>59.65202982601491</v>
      </c>
      <c r="I189" s="38">
        <v>0</v>
      </c>
      <c r="J189" s="38">
        <f t="shared" si="31"/>
        <v>0</v>
      </c>
      <c r="K189" s="38">
        <f t="shared" si="32"/>
        <v>178.67</v>
      </c>
      <c r="L189" s="38">
        <f t="shared" si="33"/>
        <v>248.873952997045</v>
      </c>
    </row>
    <row r="190" spans="2:12" s="5" customFormat="1" ht="15.75" x14ac:dyDescent="0.25">
      <c r="B190" s="19">
        <v>24</v>
      </c>
      <c r="C190" s="43" t="s">
        <v>128</v>
      </c>
      <c r="D190" s="43" t="s">
        <v>107</v>
      </c>
      <c r="E190" s="38">
        <v>266.56</v>
      </c>
      <c r="F190" s="38">
        <f t="shared" si="29"/>
        <v>326.10716907266948</v>
      </c>
      <c r="G190" s="38">
        <v>119.75</v>
      </c>
      <c r="H190" s="38">
        <f t="shared" si="30"/>
        <v>297.63877381938687</v>
      </c>
      <c r="I190" s="38">
        <v>140</v>
      </c>
      <c r="J190" s="51">
        <f t="shared" si="31"/>
        <v>200</v>
      </c>
      <c r="K190" s="38">
        <f t="shared" si="32"/>
        <v>526.30999999999995</v>
      </c>
      <c r="L190" s="51">
        <f t="shared" si="33"/>
        <v>823.74594289205629</v>
      </c>
    </row>
    <row r="191" spans="2:12" s="5" customFormat="1" ht="15.75" x14ac:dyDescent="0.25">
      <c r="B191" s="19">
        <v>25</v>
      </c>
      <c r="C191" s="23" t="s">
        <v>100</v>
      </c>
      <c r="D191" s="23" t="s">
        <v>99</v>
      </c>
      <c r="E191" s="38">
        <v>158</v>
      </c>
      <c r="F191" s="38">
        <f t="shared" si="29"/>
        <v>193.29581600195743</v>
      </c>
      <c r="G191" s="38">
        <v>8</v>
      </c>
      <c r="H191" s="38">
        <f t="shared" si="30"/>
        <v>19.884009942004969</v>
      </c>
      <c r="I191" s="38">
        <v>0</v>
      </c>
      <c r="J191" s="38">
        <f t="shared" si="31"/>
        <v>0</v>
      </c>
      <c r="K191" s="38">
        <f t="shared" si="32"/>
        <v>166</v>
      </c>
      <c r="L191" s="38">
        <f t="shared" si="33"/>
        <v>213.17982594396241</v>
      </c>
    </row>
    <row r="192" spans="2:12" s="5" customFormat="1" ht="15.75" x14ac:dyDescent="0.25">
      <c r="B192" s="19">
        <v>26</v>
      </c>
      <c r="C192" s="23" t="s">
        <v>96</v>
      </c>
      <c r="D192" s="23" t="s">
        <v>95</v>
      </c>
      <c r="E192" s="38">
        <v>24.85</v>
      </c>
      <c r="F192" s="38">
        <f t="shared" si="29"/>
        <v>30.401272326890144</v>
      </c>
      <c r="G192" s="38">
        <v>80.150000000000006</v>
      </c>
      <c r="H192" s="38">
        <f t="shared" si="30"/>
        <v>199.21292460646231</v>
      </c>
      <c r="I192" s="38">
        <v>0</v>
      </c>
      <c r="J192" s="38">
        <f t="shared" si="31"/>
        <v>0</v>
      </c>
      <c r="K192" s="38">
        <f t="shared" si="32"/>
        <v>105</v>
      </c>
      <c r="L192" s="38">
        <f t="shared" si="33"/>
        <v>229.61419693335245</v>
      </c>
    </row>
    <row r="193" spans="2:20" s="5" customFormat="1" ht="15.75" x14ac:dyDescent="0.25">
      <c r="B193" s="19">
        <v>27</v>
      </c>
      <c r="C193" s="15" t="s">
        <v>81</v>
      </c>
      <c r="D193" s="15" t="s">
        <v>82</v>
      </c>
      <c r="E193" s="16">
        <v>10</v>
      </c>
      <c r="F193" s="38">
        <f t="shared" si="29"/>
        <v>12.23391240518718</v>
      </c>
      <c r="G193" s="16">
        <v>0.65</v>
      </c>
      <c r="H193" s="38">
        <f t="shared" si="30"/>
        <v>1.6155758077879039</v>
      </c>
      <c r="I193" s="16">
        <v>0</v>
      </c>
      <c r="J193" s="38">
        <f t="shared" si="31"/>
        <v>0</v>
      </c>
      <c r="K193" s="38">
        <f t="shared" si="32"/>
        <v>10.65</v>
      </c>
      <c r="L193" s="38">
        <f t="shared" si="33"/>
        <v>13.849488212975084</v>
      </c>
    </row>
    <row r="194" spans="2:20" s="5" customFormat="1" ht="15.75" x14ac:dyDescent="0.25">
      <c r="B194" s="19">
        <v>28</v>
      </c>
      <c r="C194" s="14" t="s">
        <v>98</v>
      </c>
      <c r="D194" s="14" t="s">
        <v>97</v>
      </c>
      <c r="E194" s="38">
        <v>73.069999999999993</v>
      </c>
      <c r="F194" s="38">
        <f t="shared" si="29"/>
        <v>89.393197944702706</v>
      </c>
      <c r="G194" s="38">
        <v>0</v>
      </c>
      <c r="H194" s="38">
        <f t="shared" si="30"/>
        <v>0</v>
      </c>
      <c r="I194" s="38">
        <v>20</v>
      </c>
      <c r="J194" s="38">
        <f t="shared" si="31"/>
        <v>28.571428571428573</v>
      </c>
      <c r="K194" s="38">
        <f t="shared" si="32"/>
        <v>93.07</v>
      </c>
      <c r="L194" s="38">
        <f t="shared" si="33"/>
        <v>117.96462651613128</v>
      </c>
    </row>
    <row r="195" spans="2:20" s="5" customFormat="1" ht="15.75" x14ac:dyDescent="0.25">
      <c r="B195" s="19">
        <v>29</v>
      </c>
      <c r="C195" s="15" t="s">
        <v>90</v>
      </c>
      <c r="D195" s="15" t="s">
        <v>125</v>
      </c>
      <c r="E195" s="16">
        <v>95</v>
      </c>
      <c r="F195" s="38">
        <f t="shared" si="29"/>
        <v>116.22216784927821</v>
      </c>
      <c r="G195" s="16">
        <v>95.5</v>
      </c>
      <c r="H195" s="38">
        <f t="shared" si="30"/>
        <v>237.36536868268431</v>
      </c>
      <c r="I195" s="16">
        <v>0</v>
      </c>
      <c r="J195" s="38">
        <f t="shared" si="31"/>
        <v>0</v>
      </c>
      <c r="K195" s="38">
        <f t="shared" si="32"/>
        <v>190.5</v>
      </c>
      <c r="L195" s="38">
        <f t="shared" si="33"/>
        <v>353.58753653196254</v>
      </c>
    </row>
    <row r="196" spans="2:20" s="5" customFormat="1" ht="15.75" x14ac:dyDescent="0.25">
      <c r="B196" s="19">
        <v>30</v>
      </c>
      <c r="C196" s="15" t="s">
        <v>62</v>
      </c>
      <c r="D196" s="15" t="s">
        <v>63</v>
      </c>
      <c r="E196" s="38">
        <v>60.75</v>
      </c>
      <c r="F196" s="38">
        <f t="shared" ref="F196" si="34">E196*$R$85</f>
        <v>60.148514851485146</v>
      </c>
      <c r="G196" s="38">
        <v>5.85</v>
      </c>
      <c r="H196" s="38">
        <f t="shared" ref="H196" si="35">G196*$S$85</f>
        <v>14.655532359081418</v>
      </c>
      <c r="I196" s="38">
        <v>0</v>
      </c>
      <c r="J196" s="38">
        <f t="shared" ref="J196" si="36">I196*$T$85</f>
        <v>0</v>
      </c>
      <c r="K196" s="38">
        <f t="shared" si="32"/>
        <v>66.599999999999994</v>
      </c>
      <c r="L196" s="38">
        <f t="shared" si="33"/>
        <v>74.804047210566566</v>
      </c>
    </row>
    <row r="197" spans="2:20" s="5" customFormat="1" x14ac:dyDescent="0.25"/>
    <row r="199" spans="2:20" ht="15.75" x14ac:dyDescent="0.25">
      <c r="B199" s="73" t="s">
        <v>28</v>
      </c>
      <c r="C199" s="74"/>
      <c r="D199" s="74"/>
      <c r="E199" s="74"/>
      <c r="F199" s="74"/>
      <c r="G199" s="74"/>
      <c r="H199" s="74"/>
      <c r="I199" s="74"/>
      <c r="J199" s="74"/>
      <c r="K199" s="74"/>
      <c r="L199" s="75"/>
    </row>
    <row r="200" spans="2:20" ht="15.75" x14ac:dyDescent="0.25">
      <c r="B200" s="6" t="s">
        <v>0</v>
      </c>
      <c r="C200" s="80" t="s">
        <v>17</v>
      </c>
      <c r="D200" s="81"/>
      <c r="E200" s="81"/>
      <c r="F200" s="81"/>
      <c r="G200" s="81"/>
      <c r="H200" s="81"/>
      <c r="I200" s="81"/>
      <c r="J200" s="81"/>
      <c r="K200" s="81"/>
      <c r="L200" s="82"/>
    </row>
    <row r="201" spans="2:20" ht="15.75" x14ac:dyDescent="0.25">
      <c r="B201" s="6" t="s">
        <v>1</v>
      </c>
      <c r="C201" s="83" t="s">
        <v>16</v>
      </c>
      <c r="D201" s="84"/>
      <c r="E201" s="84"/>
      <c r="F201" s="84"/>
      <c r="G201" s="84"/>
      <c r="H201" s="84"/>
      <c r="I201" s="84"/>
      <c r="J201" s="84"/>
      <c r="K201" s="84"/>
      <c r="L201" s="85"/>
    </row>
    <row r="202" spans="2:20" ht="15.75" x14ac:dyDescent="0.25">
      <c r="B202" s="6" t="s">
        <v>31</v>
      </c>
      <c r="C202" s="83" t="s">
        <v>25</v>
      </c>
      <c r="D202" s="84"/>
      <c r="E202" s="84"/>
      <c r="F202" s="84"/>
      <c r="G202" s="84"/>
      <c r="H202" s="84"/>
      <c r="I202" s="84"/>
      <c r="J202" s="84"/>
      <c r="K202" s="84"/>
      <c r="L202" s="85"/>
    </row>
    <row r="203" spans="2:20" ht="15.75" x14ac:dyDescent="0.25">
      <c r="B203" s="6" t="s">
        <v>3</v>
      </c>
      <c r="C203" s="87" t="s">
        <v>43</v>
      </c>
      <c r="D203" s="88"/>
      <c r="E203" s="88"/>
      <c r="F203" s="88"/>
      <c r="G203" s="88"/>
      <c r="H203" s="88"/>
      <c r="I203" s="88"/>
      <c r="J203" s="88"/>
      <c r="K203" s="88"/>
      <c r="L203" s="89"/>
    </row>
    <row r="204" spans="2:20" ht="15.75" x14ac:dyDescent="0.25">
      <c r="B204" s="24" t="s">
        <v>15</v>
      </c>
      <c r="C204" s="70" t="s">
        <v>30</v>
      </c>
      <c r="D204" s="71"/>
      <c r="E204" s="71"/>
      <c r="F204" s="71"/>
      <c r="G204" s="71"/>
      <c r="H204" s="71"/>
      <c r="I204" s="71"/>
      <c r="J204" s="71"/>
      <c r="K204" s="71"/>
      <c r="L204" s="72"/>
    </row>
    <row r="205" spans="2:20" ht="15.75" x14ac:dyDescent="0.25">
      <c r="B205" s="73" t="s">
        <v>122</v>
      </c>
      <c r="C205" s="74"/>
      <c r="D205" s="74"/>
      <c r="E205" s="74"/>
      <c r="F205" s="74"/>
      <c r="G205" s="74"/>
      <c r="H205" s="74"/>
      <c r="I205" s="74"/>
      <c r="J205" s="74"/>
      <c r="K205" s="74"/>
      <c r="L205" s="74"/>
    </row>
    <row r="206" spans="2:20" ht="47.25" x14ac:dyDescent="0.25">
      <c r="B206" s="10" t="s">
        <v>6</v>
      </c>
      <c r="C206" s="11" t="s">
        <v>7</v>
      </c>
      <c r="D206" s="27" t="s">
        <v>8</v>
      </c>
      <c r="E206" s="93" t="s">
        <v>9</v>
      </c>
      <c r="F206" s="94"/>
      <c r="G206" s="93" t="s">
        <v>10</v>
      </c>
      <c r="H206" s="94"/>
      <c r="I206" s="93" t="s">
        <v>11</v>
      </c>
      <c r="J206" s="94"/>
      <c r="K206" s="93" t="s">
        <v>12</v>
      </c>
      <c r="L206" s="94"/>
    </row>
    <row r="207" spans="2:20" ht="31.5" x14ac:dyDescent="0.25">
      <c r="B207" s="35"/>
      <c r="C207" s="26"/>
      <c r="D207" s="36"/>
      <c r="E207" s="40" t="s">
        <v>13</v>
      </c>
      <c r="F207" s="37" t="s">
        <v>14</v>
      </c>
      <c r="G207" s="40" t="s">
        <v>13</v>
      </c>
      <c r="H207" s="37" t="s">
        <v>14</v>
      </c>
      <c r="I207" s="40" t="s">
        <v>13</v>
      </c>
      <c r="J207" s="37" t="s">
        <v>14</v>
      </c>
      <c r="K207" s="40" t="s">
        <v>13</v>
      </c>
      <c r="L207" s="41" t="s">
        <v>14</v>
      </c>
    </row>
    <row r="208" spans="2:20" ht="15.75" x14ac:dyDescent="0.25">
      <c r="B208" s="19">
        <v>1</v>
      </c>
      <c r="C208" s="23" t="s">
        <v>110</v>
      </c>
      <c r="D208" s="23" t="s">
        <v>109</v>
      </c>
      <c r="E208" s="38">
        <v>130.53</v>
      </c>
      <c r="F208" s="38">
        <f>E208*$R$209</f>
        <v>213.12412239166639</v>
      </c>
      <c r="G208" s="38">
        <v>30</v>
      </c>
      <c r="H208" s="38">
        <f>G208*$S$209</f>
        <v>289.38906752411572</v>
      </c>
      <c r="I208" s="38">
        <v>0</v>
      </c>
      <c r="J208" s="18">
        <f>I208*$T$209</f>
        <v>0</v>
      </c>
      <c r="K208" s="18">
        <f>E208+G208+I208</f>
        <v>160.53</v>
      </c>
      <c r="L208" s="55">
        <f>F208+H208+J208</f>
        <v>502.51318991578211</v>
      </c>
      <c r="R208">
        <v>500</v>
      </c>
      <c r="S208">
        <v>300</v>
      </c>
      <c r="T208">
        <v>200</v>
      </c>
    </row>
    <row r="209" spans="2:20" ht="15.75" x14ac:dyDescent="0.25">
      <c r="B209" s="19">
        <v>2</v>
      </c>
      <c r="C209" s="15" t="s">
        <v>66</v>
      </c>
      <c r="D209" s="15" t="s">
        <v>67</v>
      </c>
      <c r="E209" s="38">
        <v>104.5</v>
      </c>
      <c r="F209" s="38">
        <f>E209*$R$209</f>
        <v>170.62338764980569</v>
      </c>
      <c r="G209" s="38">
        <v>31.1</v>
      </c>
      <c r="H209" s="51">
        <f t="shared" ref="H209:H210" si="37">G209*$S$209</f>
        <v>300</v>
      </c>
      <c r="I209" s="38">
        <v>0</v>
      </c>
      <c r="J209" s="18">
        <f t="shared" ref="J209:J210" si="38">I209*$T$209</f>
        <v>0</v>
      </c>
      <c r="K209" s="18">
        <f t="shared" ref="K209:K210" si="39">E209+G209+I209</f>
        <v>135.6</v>
      </c>
      <c r="L209" s="55">
        <f t="shared" ref="L209:L210" si="40">F209+H209+J209</f>
        <v>470.62338764980569</v>
      </c>
      <c r="R209">
        <f>R208/E210</f>
        <v>1.6327596904287627</v>
      </c>
      <c r="S209">
        <f>S208/G209</f>
        <v>9.6463022508038581</v>
      </c>
      <c r="T209">
        <f>T208/I210</f>
        <v>4</v>
      </c>
    </row>
    <row r="210" spans="2:20" ht="15.75" x14ac:dyDescent="0.25">
      <c r="B210" s="19">
        <v>3</v>
      </c>
      <c r="C210" s="14" t="s">
        <v>69</v>
      </c>
      <c r="D210" s="14" t="s">
        <v>70</v>
      </c>
      <c r="E210" s="38">
        <v>306.23</v>
      </c>
      <c r="F210" s="51">
        <v>500</v>
      </c>
      <c r="G210" s="38">
        <v>13.2</v>
      </c>
      <c r="H210" s="38">
        <f t="shared" si="37"/>
        <v>127.33118971061091</v>
      </c>
      <c r="I210" s="38">
        <v>50</v>
      </c>
      <c r="J210" s="50">
        <f t="shared" si="38"/>
        <v>200</v>
      </c>
      <c r="K210" s="18">
        <f t="shared" si="39"/>
        <v>369.43</v>
      </c>
      <c r="L210" s="55">
        <f t="shared" si="40"/>
        <v>827.33118971061094</v>
      </c>
    </row>
    <row r="214" spans="2:20" ht="15.75" x14ac:dyDescent="0.25">
      <c r="B214" s="73" t="s">
        <v>28</v>
      </c>
      <c r="C214" s="74"/>
      <c r="D214" s="74"/>
      <c r="E214" s="74"/>
      <c r="F214" s="74"/>
      <c r="G214" s="74"/>
      <c r="H214" s="74"/>
      <c r="I214" s="74"/>
      <c r="J214" s="74"/>
      <c r="K214" s="74"/>
      <c r="L214" s="75"/>
    </row>
    <row r="215" spans="2:20" ht="15.75" x14ac:dyDescent="0.25">
      <c r="B215" s="6" t="s">
        <v>0</v>
      </c>
      <c r="C215" s="80" t="s">
        <v>17</v>
      </c>
      <c r="D215" s="81"/>
      <c r="E215" s="81"/>
      <c r="F215" s="81"/>
      <c r="G215" s="81"/>
      <c r="H215" s="81"/>
      <c r="I215" s="81"/>
      <c r="J215" s="81"/>
      <c r="K215" s="81"/>
      <c r="L215" s="82"/>
    </row>
    <row r="216" spans="2:20" ht="15.75" x14ac:dyDescent="0.25">
      <c r="B216" s="6" t="s">
        <v>1</v>
      </c>
      <c r="C216" s="83" t="s">
        <v>2</v>
      </c>
      <c r="D216" s="84"/>
      <c r="E216" s="84"/>
      <c r="F216" s="84"/>
      <c r="G216" s="84"/>
      <c r="H216" s="84"/>
      <c r="I216" s="84"/>
      <c r="J216" s="84"/>
      <c r="K216" s="84"/>
      <c r="L216" s="85"/>
    </row>
    <row r="217" spans="2:20" ht="15.75" x14ac:dyDescent="0.25">
      <c r="B217" s="6" t="s">
        <v>31</v>
      </c>
      <c r="C217" s="83" t="s">
        <v>26</v>
      </c>
      <c r="D217" s="84"/>
      <c r="E217" s="84"/>
      <c r="F217" s="84"/>
      <c r="G217" s="84"/>
      <c r="H217" s="84"/>
      <c r="I217" s="84"/>
      <c r="J217" s="84"/>
      <c r="K217" s="84"/>
      <c r="L217" s="85"/>
    </row>
    <row r="218" spans="2:20" ht="15.75" x14ac:dyDescent="0.25">
      <c r="B218" s="6" t="s">
        <v>3</v>
      </c>
      <c r="C218" s="87" t="s">
        <v>44</v>
      </c>
      <c r="D218" s="88"/>
      <c r="E218" s="88"/>
      <c r="F218" s="88"/>
      <c r="G218" s="88"/>
      <c r="H218" s="88"/>
      <c r="I218" s="88"/>
      <c r="J218" s="88"/>
      <c r="K218" s="88"/>
      <c r="L218" s="89"/>
    </row>
    <row r="219" spans="2:20" ht="15.75" x14ac:dyDescent="0.25">
      <c r="B219" s="24" t="s">
        <v>15</v>
      </c>
      <c r="C219" s="70" t="s">
        <v>30</v>
      </c>
      <c r="D219" s="71"/>
      <c r="E219" s="71"/>
      <c r="F219" s="71"/>
      <c r="G219" s="71"/>
      <c r="H219" s="71"/>
      <c r="I219" s="71"/>
      <c r="J219" s="71"/>
      <c r="K219" s="71"/>
      <c r="L219" s="72"/>
    </row>
    <row r="220" spans="2:20" ht="15.75" x14ac:dyDescent="0.25">
      <c r="B220" s="73" t="s">
        <v>121</v>
      </c>
      <c r="C220" s="74"/>
      <c r="D220" s="74"/>
      <c r="E220" s="74"/>
      <c r="F220" s="74"/>
      <c r="G220" s="74"/>
      <c r="H220" s="74"/>
      <c r="I220" s="74"/>
      <c r="J220" s="74"/>
      <c r="K220" s="74"/>
      <c r="L220" s="75"/>
    </row>
    <row r="221" spans="2:20" ht="47.25" x14ac:dyDescent="0.25">
      <c r="B221" s="10" t="s">
        <v>6</v>
      </c>
      <c r="C221" s="11" t="s">
        <v>7</v>
      </c>
      <c r="D221" s="42" t="s">
        <v>8</v>
      </c>
      <c r="E221" s="91" t="s">
        <v>9</v>
      </c>
      <c r="F221" s="92"/>
      <c r="G221" s="91" t="s">
        <v>10</v>
      </c>
      <c r="H221" s="92"/>
      <c r="I221" s="91" t="s">
        <v>11</v>
      </c>
      <c r="J221" s="92"/>
      <c r="K221" s="91" t="s">
        <v>12</v>
      </c>
      <c r="L221" s="92"/>
    </row>
    <row r="222" spans="2:20" ht="31.5" x14ac:dyDescent="0.25">
      <c r="B222" s="28"/>
      <c r="C222" s="29"/>
      <c r="D222" s="30"/>
      <c r="E222" s="41" t="s">
        <v>13</v>
      </c>
      <c r="F222" s="21" t="s">
        <v>14</v>
      </c>
      <c r="G222" s="41" t="s">
        <v>13</v>
      </c>
      <c r="H222" s="21" t="s">
        <v>14</v>
      </c>
      <c r="I222" s="41" t="s">
        <v>13</v>
      </c>
      <c r="J222" s="21" t="s">
        <v>14</v>
      </c>
      <c r="K222" s="41" t="s">
        <v>13</v>
      </c>
      <c r="L222" s="41" t="s">
        <v>14</v>
      </c>
    </row>
    <row r="223" spans="2:20" ht="20.25" customHeight="1" x14ac:dyDescent="0.25">
      <c r="B223" s="19">
        <v>1</v>
      </c>
      <c r="C223" s="14" t="s">
        <v>48</v>
      </c>
      <c r="D223" s="14" t="s">
        <v>49</v>
      </c>
      <c r="E223" s="33">
        <v>76</v>
      </c>
      <c r="F223" s="55">
        <v>500</v>
      </c>
      <c r="G223" s="33">
        <v>0</v>
      </c>
      <c r="H223" s="33">
        <v>0</v>
      </c>
      <c r="I223" s="33">
        <v>20</v>
      </c>
      <c r="J223" s="34">
        <v>200</v>
      </c>
      <c r="K223" s="33">
        <f>E223+G223+I223</f>
        <v>96</v>
      </c>
      <c r="L223" s="55">
        <f>F223+H223+J223</f>
        <v>700</v>
      </c>
    </row>
    <row r="224" spans="2:20" s="5" customFormat="1" x14ac:dyDescent="0.25">
      <c r="B224" s="31"/>
      <c r="C224" s="31"/>
      <c r="D224" s="31"/>
      <c r="E224" s="32"/>
      <c r="F224" s="32"/>
      <c r="G224" s="32"/>
      <c r="H224" s="32"/>
      <c r="I224" s="32"/>
      <c r="J224" s="32"/>
      <c r="K224" s="32"/>
      <c r="L224" s="32"/>
    </row>
    <row r="225" spans="2:13" s="5" customFormat="1" x14ac:dyDescent="0.25">
      <c r="B225" s="31"/>
      <c r="C225" s="31"/>
      <c r="D225" s="31"/>
      <c r="E225" s="32"/>
      <c r="F225" s="32"/>
      <c r="G225" s="32"/>
      <c r="H225" s="32"/>
      <c r="I225" s="32"/>
      <c r="J225" s="32"/>
      <c r="K225" s="32"/>
      <c r="L225" s="32"/>
    </row>
    <row r="227" spans="2:13" ht="15.75" x14ac:dyDescent="0.25">
      <c r="B227" s="73" t="s">
        <v>28</v>
      </c>
      <c r="C227" s="74"/>
      <c r="D227" s="74"/>
      <c r="E227" s="74"/>
      <c r="F227" s="74"/>
      <c r="G227" s="74"/>
      <c r="H227" s="74"/>
      <c r="I227" s="74"/>
      <c r="J227" s="74"/>
      <c r="K227" s="74"/>
      <c r="L227" s="75"/>
    </row>
    <row r="228" spans="2:13" ht="15.75" x14ac:dyDescent="0.25">
      <c r="B228" s="6" t="s">
        <v>0</v>
      </c>
      <c r="C228" s="80" t="s">
        <v>17</v>
      </c>
      <c r="D228" s="81"/>
      <c r="E228" s="81"/>
      <c r="F228" s="81"/>
      <c r="G228" s="81"/>
      <c r="H228" s="81"/>
      <c r="I228" s="81"/>
      <c r="J228" s="81"/>
      <c r="K228" s="81"/>
      <c r="L228" s="82"/>
    </row>
    <row r="229" spans="2:13" ht="15.75" x14ac:dyDescent="0.25">
      <c r="B229" s="6" t="s">
        <v>1</v>
      </c>
      <c r="C229" s="83" t="s">
        <v>16</v>
      </c>
      <c r="D229" s="84"/>
      <c r="E229" s="84"/>
      <c r="F229" s="84"/>
      <c r="G229" s="84"/>
      <c r="H229" s="84"/>
      <c r="I229" s="84"/>
      <c r="J229" s="84"/>
      <c r="K229" s="84"/>
      <c r="L229" s="85"/>
    </row>
    <row r="230" spans="2:13" ht="15.75" x14ac:dyDescent="0.25">
      <c r="B230" s="6" t="s">
        <v>31</v>
      </c>
      <c r="C230" s="83" t="s">
        <v>27</v>
      </c>
      <c r="D230" s="84"/>
      <c r="E230" s="84"/>
      <c r="F230" s="84"/>
      <c r="G230" s="84"/>
      <c r="H230" s="84"/>
      <c r="I230" s="84"/>
      <c r="J230" s="84"/>
      <c r="K230" s="84"/>
      <c r="L230" s="85"/>
    </row>
    <row r="231" spans="2:13" ht="15.75" x14ac:dyDescent="0.25">
      <c r="B231" s="6" t="s">
        <v>3</v>
      </c>
      <c r="C231" s="90" t="s">
        <v>45</v>
      </c>
      <c r="D231" s="88"/>
      <c r="E231" s="88"/>
      <c r="F231" s="88"/>
      <c r="G231" s="88"/>
      <c r="H231" s="88"/>
      <c r="I231" s="88"/>
      <c r="J231" s="88"/>
      <c r="K231" s="88"/>
      <c r="L231" s="89"/>
    </row>
    <row r="232" spans="2:13" ht="15.75" x14ac:dyDescent="0.25">
      <c r="B232" s="24" t="s">
        <v>15</v>
      </c>
      <c r="C232" s="70" t="s">
        <v>30</v>
      </c>
      <c r="D232" s="71"/>
      <c r="E232" s="71"/>
      <c r="F232" s="71"/>
      <c r="G232" s="71"/>
      <c r="H232" s="71"/>
      <c r="I232" s="71"/>
      <c r="J232" s="71"/>
      <c r="K232" s="71"/>
      <c r="L232" s="72"/>
    </row>
    <row r="233" spans="2:13" ht="15.75" x14ac:dyDescent="0.25">
      <c r="B233" s="73" t="s">
        <v>121</v>
      </c>
      <c r="C233" s="74"/>
      <c r="D233" s="74"/>
      <c r="E233" s="74"/>
      <c r="F233" s="74"/>
      <c r="G233" s="74"/>
      <c r="H233" s="74"/>
      <c r="I233" s="74"/>
      <c r="J233" s="74"/>
      <c r="K233" s="74"/>
      <c r="L233" s="75"/>
    </row>
    <row r="234" spans="2:13" ht="47.25" x14ac:dyDescent="0.25">
      <c r="B234" s="10" t="s">
        <v>6</v>
      </c>
      <c r="C234" s="11" t="s">
        <v>7</v>
      </c>
      <c r="D234" s="27" t="s">
        <v>8</v>
      </c>
      <c r="E234" s="76" t="s">
        <v>9</v>
      </c>
      <c r="F234" s="77"/>
      <c r="G234" s="78" t="s">
        <v>10</v>
      </c>
      <c r="H234" s="79"/>
      <c r="I234" s="78" t="s">
        <v>11</v>
      </c>
      <c r="J234" s="79"/>
      <c r="K234" s="78" t="s">
        <v>12</v>
      </c>
      <c r="L234" s="79"/>
    </row>
    <row r="235" spans="2:13" ht="41.25" customHeight="1" x14ac:dyDescent="0.25">
      <c r="B235" s="13"/>
      <c r="C235" s="26"/>
      <c r="D235" s="14"/>
      <c r="E235" s="48" t="s">
        <v>13</v>
      </c>
      <c r="F235" s="48" t="s">
        <v>14</v>
      </c>
      <c r="G235" s="48" t="s">
        <v>13</v>
      </c>
      <c r="H235" s="48" t="s">
        <v>14</v>
      </c>
      <c r="I235" s="48" t="s">
        <v>13</v>
      </c>
      <c r="J235" s="48" t="s">
        <v>14</v>
      </c>
      <c r="K235" s="48" t="s">
        <v>13</v>
      </c>
      <c r="L235" s="48" t="s">
        <v>14</v>
      </c>
    </row>
    <row r="236" spans="2:13" ht="18.75" customHeight="1" x14ac:dyDescent="0.25">
      <c r="B236" s="19">
        <v>1</v>
      </c>
      <c r="C236" s="23" t="s">
        <v>48</v>
      </c>
      <c r="D236" s="23" t="s">
        <v>49</v>
      </c>
      <c r="E236" s="33">
        <v>76</v>
      </c>
      <c r="F236" s="55">
        <v>500</v>
      </c>
      <c r="G236" s="33">
        <v>0</v>
      </c>
      <c r="H236" s="33">
        <v>0</v>
      </c>
      <c r="I236" s="33">
        <v>20</v>
      </c>
      <c r="J236" s="34">
        <v>200</v>
      </c>
      <c r="K236" s="33">
        <f>E236+G236+I236</f>
        <v>96</v>
      </c>
      <c r="L236" s="55">
        <f>F236+H236+J236</f>
        <v>700</v>
      </c>
      <c r="M236" s="5"/>
    </row>
    <row r="237" spans="2:13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</row>
    <row r="239" spans="2:13" x14ac:dyDescent="0.25">
      <c r="C239" s="1"/>
      <c r="D239" s="1"/>
      <c r="E239" s="1"/>
      <c r="F239" s="1"/>
      <c r="G239" s="1"/>
    </row>
    <row r="242" spans="2:19" ht="15.75" x14ac:dyDescent="0.25">
      <c r="B242" s="73" t="s">
        <v>28</v>
      </c>
      <c r="C242" s="74"/>
      <c r="D242" s="74"/>
      <c r="E242" s="74"/>
      <c r="F242" s="74"/>
      <c r="G242" s="74"/>
      <c r="H242" s="74"/>
      <c r="I242" s="74"/>
      <c r="J242" s="74"/>
      <c r="K242" s="74"/>
      <c r="L242" s="75"/>
    </row>
    <row r="243" spans="2:19" ht="15.75" x14ac:dyDescent="0.25">
      <c r="B243" s="6" t="s">
        <v>0</v>
      </c>
      <c r="C243" s="80" t="s">
        <v>17</v>
      </c>
      <c r="D243" s="81"/>
      <c r="E243" s="81"/>
      <c r="F243" s="81"/>
      <c r="G243" s="81"/>
      <c r="H243" s="81"/>
      <c r="I243" s="81"/>
      <c r="J243" s="81"/>
      <c r="K243" s="81"/>
      <c r="L243" s="82"/>
    </row>
    <row r="244" spans="2:19" ht="15.75" x14ac:dyDescent="0.25">
      <c r="B244" s="6" t="s">
        <v>1</v>
      </c>
      <c r="C244" s="83" t="s">
        <v>16</v>
      </c>
      <c r="D244" s="84"/>
      <c r="E244" s="84"/>
      <c r="F244" s="84"/>
      <c r="G244" s="84"/>
      <c r="H244" s="84"/>
      <c r="I244" s="84"/>
      <c r="J244" s="84"/>
      <c r="K244" s="84"/>
      <c r="L244" s="85"/>
    </row>
    <row r="245" spans="2:19" ht="15.75" x14ac:dyDescent="0.25">
      <c r="B245" s="6" t="s">
        <v>31</v>
      </c>
      <c r="C245" s="83" t="s">
        <v>35</v>
      </c>
      <c r="D245" s="84"/>
      <c r="E245" s="84"/>
      <c r="F245" s="84"/>
      <c r="G245" s="84"/>
      <c r="H245" s="84"/>
      <c r="I245" s="84"/>
      <c r="J245" s="84"/>
      <c r="K245" s="84"/>
      <c r="L245" s="85"/>
    </row>
    <row r="246" spans="2:19" ht="15.75" x14ac:dyDescent="0.25">
      <c r="B246" s="6" t="s">
        <v>3</v>
      </c>
      <c r="C246" s="87" t="s">
        <v>46</v>
      </c>
      <c r="D246" s="88"/>
      <c r="E246" s="88"/>
      <c r="F246" s="88"/>
      <c r="G246" s="88"/>
      <c r="H246" s="88"/>
      <c r="I246" s="88"/>
      <c r="J246" s="88"/>
      <c r="K246" s="88"/>
      <c r="L246" s="89"/>
    </row>
    <row r="247" spans="2:19" ht="15.75" x14ac:dyDescent="0.25">
      <c r="B247" s="24" t="s">
        <v>15</v>
      </c>
      <c r="C247" s="70" t="s">
        <v>30</v>
      </c>
      <c r="D247" s="71"/>
      <c r="E247" s="71"/>
      <c r="F247" s="71"/>
      <c r="G247" s="71"/>
      <c r="H247" s="71"/>
      <c r="I247" s="71"/>
      <c r="J247" s="71"/>
      <c r="K247" s="71"/>
      <c r="L247" s="72"/>
    </row>
    <row r="248" spans="2:19" ht="19.5" customHeight="1" x14ac:dyDescent="0.25">
      <c r="B248" s="73" t="s">
        <v>120</v>
      </c>
      <c r="C248" s="74"/>
      <c r="D248" s="74"/>
      <c r="E248" s="74"/>
      <c r="F248" s="74"/>
      <c r="G248" s="74"/>
      <c r="H248" s="74"/>
      <c r="I248" s="74"/>
      <c r="J248" s="74"/>
      <c r="K248" s="74"/>
      <c r="L248" s="75"/>
    </row>
    <row r="249" spans="2:19" ht="47.25" x14ac:dyDescent="0.25">
      <c r="B249" s="10" t="s">
        <v>6</v>
      </c>
      <c r="C249" s="11" t="s">
        <v>7</v>
      </c>
      <c r="D249" s="27" t="s">
        <v>8</v>
      </c>
      <c r="E249" s="76" t="s">
        <v>9</v>
      </c>
      <c r="F249" s="77"/>
      <c r="G249" s="78" t="s">
        <v>10</v>
      </c>
      <c r="H249" s="79"/>
      <c r="I249" s="78" t="s">
        <v>11</v>
      </c>
      <c r="J249" s="79"/>
      <c r="K249" s="78" t="s">
        <v>12</v>
      </c>
      <c r="L249" s="79"/>
    </row>
    <row r="250" spans="2:19" ht="31.5" x14ac:dyDescent="0.25">
      <c r="B250" s="13"/>
      <c r="C250" s="26"/>
      <c r="D250" s="14"/>
      <c r="E250" s="41" t="s">
        <v>13</v>
      </c>
      <c r="F250" s="21" t="s">
        <v>14</v>
      </c>
      <c r="G250" s="41" t="s">
        <v>13</v>
      </c>
      <c r="H250" s="21" t="s">
        <v>14</v>
      </c>
      <c r="I250" s="41" t="s">
        <v>13</v>
      </c>
      <c r="J250" s="21" t="s">
        <v>14</v>
      </c>
      <c r="K250" s="41" t="s">
        <v>13</v>
      </c>
      <c r="L250" s="41" t="s">
        <v>14</v>
      </c>
    </row>
    <row r="251" spans="2:19" ht="15.75" x14ac:dyDescent="0.25">
      <c r="B251" s="19">
        <v>1</v>
      </c>
      <c r="C251" s="23" t="s">
        <v>48</v>
      </c>
      <c r="D251" s="23" t="s">
        <v>49</v>
      </c>
      <c r="E251" s="38">
        <v>76</v>
      </c>
      <c r="F251" s="51">
        <v>500</v>
      </c>
      <c r="G251" s="38">
        <v>0</v>
      </c>
      <c r="H251" s="38">
        <v>0</v>
      </c>
      <c r="I251" s="38">
        <v>20</v>
      </c>
      <c r="J251" s="39">
        <v>200</v>
      </c>
      <c r="K251" s="38">
        <f>E251+G251+I251</f>
        <v>96</v>
      </c>
      <c r="L251" s="51">
        <f>F251+H251+J251</f>
        <v>700</v>
      </c>
      <c r="Q251">
        <v>500</v>
      </c>
      <c r="R251">
        <v>300</v>
      </c>
      <c r="S251">
        <v>200</v>
      </c>
    </row>
    <row r="252" spans="2:19" ht="15.75" x14ac:dyDescent="0.25">
      <c r="B252" s="19">
        <v>2</v>
      </c>
      <c r="C252" s="23" t="s">
        <v>96</v>
      </c>
      <c r="D252" s="23" t="s">
        <v>95</v>
      </c>
      <c r="E252" s="38">
        <v>24.85</v>
      </c>
      <c r="F252" s="38">
        <f>E252*$Q$252</f>
        <v>163.48684210526315</v>
      </c>
      <c r="G252" s="38">
        <v>80.150000000000006</v>
      </c>
      <c r="H252" s="51">
        <v>300</v>
      </c>
      <c r="I252" s="38">
        <v>0</v>
      </c>
      <c r="J252" s="38">
        <v>0</v>
      </c>
      <c r="K252" s="38">
        <f>E252+G252+I252</f>
        <v>105</v>
      </c>
      <c r="L252" s="51">
        <f>F252+H252+J252</f>
        <v>463.48684210526312</v>
      </c>
      <c r="Q252">
        <f>Q251/E251</f>
        <v>6.5789473684210522</v>
      </c>
    </row>
    <row r="253" spans="2:19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7" spans="2:12" ht="18.75" customHeight="1" x14ac:dyDescent="0.25">
      <c r="B257" s="73" t="s">
        <v>28</v>
      </c>
      <c r="C257" s="74"/>
      <c r="D257" s="74"/>
      <c r="E257" s="74"/>
      <c r="F257" s="74"/>
      <c r="G257" s="74"/>
      <c r="H257" s="74"/>
      <c r="I257" s="74"/>
      <c r="J257" s="74"/>
      <c r="K257" s="74"/>
      <c r="L257" s="75"/>
    </row>
    <row r="258" spans="2:12" ht="15.75" x14ac:dyDescent="0.25">
      <c r="B258" s="6" t="s">
        <v>0</v>
      </c>
      <c r="C258" s="80" t="s">
        <v>17</v>
      </c>
      <c r="D258" s="81"/>
      <c r="E258" s="81"/>
      <c r="F258" s="81"/>
      <c r="G258" s="81"/>
      <c r="H258" s="81"/>
      <c r="I258" s="81"/>
      <c r="J258" s="81"/>
      <c r="K258" s="81"/>
      <c r="L258" s="82"/>
    </row>
    <row r="259" spans="2:12" ht="15.75" x14ac:dyDescent="0.25">
      <c r="B259" s="6" t="s">
        <v>1</v>
      </c>
      <c r="C259" s="83" t="s">
        <v>16</v>
      </c>
      <c r="D259" s="84"/>
      <c r="E259" s="84"/>
      <c r="F259" s="84"/>
      <c r="G259" s="84"/>
      <c r="H259" s="84"/>
      <c r="I259" s="84"/>
      <c r="J259" s="84"/>
      <c r="K259" s="84"/>
      <c r="L259" s="85"/>
    </row>
    <row r="260" spans="2:12" ht="15.75" x14ac:dyDescent="0.25">
      <c r="B260" s="6" t="s">
        <v>31</v>
      </c>
      <c r="C260" s="83" t="s">
        <v>36</v>
      </c>
      <c r="D260" s="84"/>
      <c r="E260" s="84"/>
      <c r="F260" s="84"/>
      <c r="G260" s="84"/>
      <c r="H260" s="84"/>
      <c r="I260" s="84"/>
      <c r="J260" s="84"/>
      <c r="K260" s="84"/>
      <c r="L260" s="85"/>
    </row>
    <row r="261" spans="2:12" ht="15.75" x14ac:dyDescent="0.25">
      <c r="B261" s="6" t="s">
        <v>3</v>
      </c>
      <c r="C261" s="87" t="s">
        <v>127</v>
      </c>
      <c r="D261" s="88"/>
      <c r="E261" s="88"/>
      <c r="F261" s="88"/>
      <c r="G261" s="88"/>
      <c r="H261" s="88"/>
      <c r="I261" s="88"/>
      <c r="J261" s="88"/>
      <c r="K261" s="88"/>
      <c r="L261" s="89"/>
    </row>
    <row r="262" spans="2:12" ht="15.75" x14ac:dyDescent="0.25">
      <c r="B262" s="24" t="s">
        <v>15</v>
      </c>
      <c r="C262" s="70" t="s">
        <v>30</v>
      </c>
      <c r="D262" s="71"/>
      <c r="E262" s="71"/>
      <c r="F262" s="71"/>
      <c r="G262" s="71"/>
      <c r="H262" s="71"/>
      <c r="I262" s="71"/>
      <c r="J262" s="71"/>
      <c r="K262" s="71"/>
      <c r="L262" s="72"/>
    </row>
    <row r="263" spans="2:12" ht="15.75" x14ac:dyDescent="0.25">
      <c r="B263" s="73" t="s">
        <v>120</v>
      </c>
      <c r="C263" s="74"/>
      <c r="D263" s="74"/>
      <c r="E263" s="74"/>
      <c r="F263" s="74"/>
      <c r="G263" s="74"/>
      <c r="H263" s="74"/>
      <c r="I263" s="74"/>
      <c r="J263" s="74"/>
      <c r="K263" s="74"/>
      <c r="L263" s="75"/>
    </row>
    <row r="264" spans="2:12" ht="47.25" x14ac:dyDescent="0.25">
      <c r="B264" s="10" t="s">
        <v>6</v>
      </c>
      <c r="C264" s="11" t="s">
        <v>7</v>
      </c>
      <c r="D264" s="27" t="s">
        <v>8</v>
      </c>
      <c r="E264" s="76" t="s">
        <v>9</v>
      </c>
      <c r="F264" s="77"/>
      <c r="G264" s="78" t="s">
        <v>10</v>
      </c>
      <c r="H264" s="79"/>
      <c r="I264" s="78" t="s">
        <v>11</v>
      </c>
      <c r="J264" s="79"/>
      <c r="K264" s="78" t="s">
        <v>12</v>
      </c>
      <c r="L264" s="79"/>
    </row>
    <row r="265" spans="2:12" ht="31.5" x14ac:dyDescent="0.25">
      <c r="B265" s="13"/>
      <c r="C265" s="26"/>
      <c r="D265" s="14"/>
      <c r="E265" s="41" t="s">
        <v>13</v>
      </c>
      <c r="F265" s="21" t="s">
        <v>14</v>
      </c>
      <c r="G265" s="41" t="s">
        <v>13</v>
      </c>
      <c r="H265" s="21" t="s">
        <v>14</v>
      </c>
      <c r="I265" s="41" t="s">
        <v>13</v>
      </c>
      <c r="J265" s="21" t="s">
        <v>14</v>
      </c>
      <c r="K265" s="41" t="s">
        <v>13</v>
      </c>
      <c r="L265" s="41" t="s">
        <v>14</v>
      </c>
    </row>
    <row r="266" spans="2:12" ht="15.75" x14ac:dyDescent="0.25">
      <c r="B266" s="19">
        <v>1</v>
      </c>
      <c r="C266" s="14" t="s">
        <v>119</v>
      </c>
      <c r="D266" s="14" t="s">
        <v>118</v>
      </c>
      <c r="E266" s="33">
        <v>74</v>
      </c>
      <c r="F266" s="56">
        <f>F267/E267*E266</f>
        <v>486.84210526315786</v>
      </c>
      <c r="G266" s="33">
        <v>0</v>
      </c>
      <c r="H266" s="33">
        <v>0</v>
      </c>
      <c r="I266" s="33">
        <v>0</v>
      </c>
      <c r="J266" s="33">
        <v>0</v>
      </c>
      <c r="K266" s="33">
        <f>E266+G266+I266</f>
        <v>74</v>
      </c>
      <c r="L266" s="55">
        <f>F266+H266+J266</f>
        <v>486.84210526315786</v>
      </c>
    </row>
    <row r="267" spans="2:12" ht="15.75" x14ac:dyDescent="0.25">
      <c r="B267" s="19">
        <v>2</v>
      </c>
      <c r="C267" s="23" t="s">
        <v>48</v>
      </c>
      <c r="D267" s="23" t="s">
        <v>49</v>
      </c>
      <c r="E267" s="33">
        <v>76</v>
      </c>
      <c r="F267" s="55">
        <v>500</v>
      </c>
      <c r="G267" s="33">
        <v>0</v>
      </c>
      <c r="H267" s="33">
        <v>0</v>
      </c>
      <c r="I267" s="33">
        <v>20</v>
      </c>
      <c r="J267" s="34">
        <v>200</v>
      </c>
      <c r="K267" s="33">
        <f>E267+G267+I267</f>
        <v>96</v>
      </c>
      <c r="L267" s="55">
        <f>F267+J267</f>
        <v>700</v>
      </c>
    </row>
    <row r="268" spans="2:12" x14ac:dyDescent="0.25">
      <c r="B268" s="47"/>
    </row>
    <row r="273" spans="2:12" ht="15.75" x14ac:dyDescent="0.25">
      <c r="B273" s="73" t="s">
        <v>28</v>
      </c>
      <c r="C273" s="74"/>
      <c r="D273" s="74"/>
      <c r="E273" s="74"/>
      <c r="F273" s="74"/>
      <c r="G273" s="74"/>
      <c r="H273" s="74"/>
      <c r="I273" s="74"/>
      <c r="J273" s="74"/>
      <c r="K273" s="74"/>
      <c r="L273" s="75"/>
    </row>
    <row r="274" spans="2:12" ht="15.75" x14ac:dyDescent="0.25">
      <c r="B274" s="6" t="s">
        <v>0</v>
      </c>
      <c r="C274" s="80" t="s">
        <v>17</v>
      </c>
      <c r="D274" s="81"/>
      <c r="E274" s="81"/>
      <c r="F274" s="81"/>
      <c r="G274" s="81"/>
      <c r="H274" s="81"/>
      <c r="I274" s="81"/>
      <c r="J274" s="81"/>
      <c r="K274" s="81"/>
      <c r="L274" s="82"/>
    </row>
    <row r="275" spans="2:12" ht="15.75" x14ac:dyDescent="0.25">
      <c r="B275" s="6" t="s">
        <v>1</v>
      </c>
      <c r="C275" s="83" t="s">
        <v>16</v>
      </c>
      <c r="D275" s="84"/>
      <c r="E275" s="84"/>
      <c r="F275" s="84"/>
      <c r="G275" s="84"/>
      <c r="H275" s="84"/>
      <c r="I275" s="84"/>
      <c r="J275" s="84"/>
      <c r="K275" s="84"/>
      <c r="L275" s="85"/>
    </row>
    <row r="276" spans="2:12" ht="15.75" x14ac:dyDescent="0.25">
      <c r="B276" s="6" t="s">
        <v>31</v>
      </c>
      <c r="C276" s="83" t="s">
        <v>37</v>
      </c>
      <c r="D276" s="84"/>
      <c r="E276" s="84"/>
      <c r="F276" s="84"/>
      <c r="G276" s="84"/>
      <c r="H276" s="84"/>
      <c r="I276" s="84"/>
      <c r="J276" s="84"/>
      <c r="K276" s="84"/>
      <c r="L276" s="85"/>
    </row>
    <row r="277" spans="2:12" ht="15.75" x14ac:dyDescent="0.25">
      <c r="B277" s="6" t="s">
        <v>3</v>
      </c>
      <c r="C277" s="86" t="s">
        <v>47</v>
      </c>
      <c r="D277" s="84"/>
      <c r="E277" s="84"/>
      <c r="F277" s="84"/>
      <c r="G277" s="84"/>
      <c r="H277" s="84"/>
      <c r="I277" s="84"/>
      <c r="J277" s="84"/>
      <c r="K277" s="84"/>
      <c r="L277" s="85"/>
    </row>
    <row r="278" spans="2:12" ht="15.75" x14ac:dyDescent="0.25">
      <c r="B278" s="24" t="s">
        <v>15</v>
      </c>
      <c r="C278" s="70" t="s">
        <v>30</v>
      </c>
      <c r="D278" s="71"/>
      <c r="E278" s="71"/>
      <c r="F278" s="71"/>
      <c r="G278" s="71"/>
      <c r="H278" s="71"/>
      <c r="I278" s="71"/>
      <c r="J278" s="71"/>
      <c r="K278" s="71"/>
      <c r="L278" s="72"/>
    </row>
    <row r="279" spans="2:12" ht="15.75" x14ac:dyDescent="0.25">
      <c r="B279" s="73" t="s">
        <v>120</v>
      </c>
      <c r="C279" s="74"/>
      <c r="D279" s="74"/>
      <c r="E279" s="74"/>
      <c r="F279" s="74"/>
      <c r="G279" s="74"/>
      <c r="H279" s="74"/>
      <c r="I279" s="74"/>
      <c r="J279" s="74"/>
      <c r="K279" s="74"/>
      <c r="L279" s="75"/>
    </row>
    <row r="280" spans="2:12" ht="47.25" x14ac:dyDescent="0.25">
      <c r="B280" s="10" t="s">
        <v>6</v>
      </c>
      <c r="C280" s="11" t="s">
        <v>7</v>
      </c>
      <c r="D280" s="27" t="s">
        <v>8</v>
      </c>
      <c r="E280" s="76" t="s">
        <v>9</v>
      </c>
      <c r="F280" s="77"/>
      <c r="G280" s="78" t="s">
        <v>10</v>
      </c>
      <c r="H280" s="79"/>
      <c r="I280" s="78" t="s">
        <v>11</v>
      </c>
      <c r="J280" s="79"/>
      <c r="K280" s="78" t="s">
        <v>12</v>
      </c>
      <c r="L280" s="79"/>
    </row>
    <row r="281" spans="2:12" ht="31.5" x14ac:dyDescent="0.25">
      <c r="B281" s="13"/>
      <c r="C281" s="26"/>
      <c r="D281" s="14"/>
      <c r="E281" s="41" t="s">
        <v>13</v>
      </c>
      <c r="F281" s="21" t="s">
        <v>14</v>
      </c>
      <c r="G281" s="41" t="s">
        <v>13</v>
      </c>
      <c r="H281" s="21" t="s">
        <v>14</v>
      </c>
      <c r="I281" s="41" t="s">
        <v>13</v>
      </c>
      <c r="J281" s="21" t="s">
        <v>14</v>
      </c>
      <c r="K281" s="41" t="s">
        <v>13</v>
      </c>
      <c r="L281" s="41" t="s">
        <v>14</v>
      </c>
    </row>
    <row r="282" spans="2:12" ht="15.75" x14ac:dyDescent="0.25">
      <c r="B282" s="19">
        <v>1</v>
      </c>
      <c r="C282" s="19" t="s">
        <v>117</v>
      </c>
      <c r="D282" s="19" t="s">
        <v>116</v>
      </c>
      <c r="E282" s="38">
        <v>450.3</v>
      </c>
      <c r="F282" s="39">
        <f>F283/E283*E282</f>
        <v>445.84158415841586</v>
      </c>
      <c r="G282" s="38">
        <v>0</v>
      </c>
      <c r="H282" s="38">
        <v>0</v>
      </c>
      <c r="I282" s="38">
        <v>0</v>
      </c>
      <c r="J282" s="57">
        <v>0</v>
      </c>
      <c r="K282" s="38">
        <f>E282+G282+I282</f>
        <v>450.3</v>
      </c>
      <c r="L282" s="39">
        <v>445.84</v>
      </c>
    </row>
    <row r="283" spans="2:12" ht="15.75" x14ac:dyDescent="0.25">
      <c r="B283" s="19">
        <v>2</v>
      </c>
      <c r="C283" s="15" t="s">
        <v>64</v>
      </c>
      <c r="D283" s="15" t="s">
        <v>65</v>
      </c>
      <c r="E283" s="38">
        <v>505</v>
      </c>
      <c r="F283" s="51">
        <v>500</v>
      </c>
      <c r="G283" s="38">
        <v>44.5</v>
      </c>
      <c r="H283" s="38">
        <f>H285/G285*G283</f>
        <v>166.5626949469744</v>
      </c>
      <c r="I283" s="38">
        <v>0</v>
      </c>
      <c r="J283" s="57">
        <v>0</v>
      </c>
      <c r="K283" s="38">
        <f>E283+G283+I283</f>
        <v>549.5</v>
      </c>
      <c r="L283" s="51">
        <f>F283+H283+J283</f>
        <v>666.56269494697437</v>
      </c>
    </row>
    <row r="284" spans="2:12" ht="15.75" x14ac:dyDescent="0.25">
      <c r="B284" s="19">
        <v>3</v>
      </c>
      <c r="C284" s="19" t="s">
        <v>48</v>
      </c>
      <c r="D284" s="19" t="s">
        <v>49</v>
      </c>
      <c r="E284" s="38">
        <v>76</v>
      </c>
      <c r="F284" s="38">
        <f>F283/E283*E284</f>
        <v>75.247524752475243</v>
      </c>
      <c r="G284" s="38">
        <v>0</v>
      </c>
      <c r="H284" s="38">
        <v>0</v>
      </c>
      <c r="I284" s="38">
        <v>20</v>
      </c>
      <c r="J284" s="58">
        <v>200</v>
      </c>
      <c r="K284" s="38">
        <f>E284+F284+I284</f>
        <v>171.24752475247524</v>
      </c>
      <c r="L284" s="51">
        <f>F284+H284+J284</f>
        <v>275.24752475247521</v>
      </c>
    </row>
    <row r="285" spans="2:12" ht="15.75" x14ac:dyDescent="0.25">
      <c r="B285" s="19">
        <v>4</v>
      </c>
      <c r="C285" s="23" t="s">
        <v>96</v>
      </c>
      <c r="D285" s="23" t="s">
        <v>95</v>
      </c>
      <c r="E285" s="38">
        <v>24.85</v>
      </c>
      <c r="F285" s="38">
        <f>F283/E283*E285</f>
        <v>24.603960396039604</v>
      </c>
      <c r="G285" s="38">
        <v>80.150000000000006</v>
      </c>
      <c r="H285" s="51">
        <v>300</v>
      </c>
      <c r="I285" s="38">
        <v>0</v>
      </c>
      <c r="J285" s="57">
        <v>0</v>
      </c>
      <c r="K285" s="38">
        <f>E285+G285+I285</f>
        <v>105</v>
      </c>
      <c r="L285" s="51">
        <f>F285+H285+J285</f>
        <v>324.60396039603961</v>
      </c>
    </row>
    <row r="286" spans="2:12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 ht="15.75" x14ac:dyDescent="0.25">
      <c r="D287" s="69" t="s">
        <v>134</v>
      </c>
      <c r="E287" s="1"/>
      <c r="F287" s="1"/>
    </row>
    <row r="289" spans="3:9" ht="15.75" x14ac:dyDescent="0.25">
      <c r="C289" s="68"/>
      <c r="D289" s="69" t="s">
        <v>135</v>
      </c>
      <c r="E289" s="68"/>
      <c r="F289" s="68"/>
      <c r="G289" s="68"/>
      <c r="H289" s="68"/>
      <c r="I289" s="68"/>
    </row>
  </sheetData>
  <sheetProtection algorithmName="SHA-512" hashValue="3iI5LbAi51PeK2O4M3B/dCKiUOsFHIHjGYvvCDTjIvzBo2cJWj8caboQU7eN8eMi5EbcpjmllNbSUa5F5X1Khg==" saltValue="M8OVMUB12qv+n6Sx1hM06w==" spinCount="100000" sheet="1" objects="1" scenarios="1"/>
  <mergeCells count="121">
    <mergeCell ref="B39:L39"/>
    <mergeCell ref="B6:L6"/>
    <mergeCell ref="C7:L7"/>
    <mergeCell ref="C8:L8"/>
    <mergeCell ref="C9:L9"/>
    <mergeCell ref="C10:L10"/>
    <mergeCell ref="C11:L11"/>
    <mergeCell ref="B12:J12"/>
    <mergeCell ref="E13:F13"/>
    <mergeCell ref="G13:H13"/>
    <mergeCell ref="I13:J13"/>
    <mergeCell ref="K13:L13"/>
    <mergeCell ref="C85:L85"/>
    <mergeCell ref="C40:L40"/>
    <mergeCell ref="C41:L41"/>
    <mergeCell ref="C42:L42"/>
    <mergeCell ref="C43:L43"/>
    <mergeCell ref="C44:L44"/>
    <mergeCell ref="B45:L45"/>
    <mergeCell ref="E46:F46"/>
    <mergeCell ref="G46:H46"/>
    <mergeCell ref="I46:J46"/>
    <mergeCell ref="K46:L46"/>
    <mergeCell ref="B84:L84"/>
    <mergeCell ref="C131:L131"/>
    <mergeCell ref="C86:L86"/>
    <mergeCell ref="C87:L87"/>
    <mergeCell ref="C88:L88"/>
    <mergeCell ref="C89:L89"/>
    <mergeCell ref="B90:L90"/>
    <mergeCell ref="E91:F91"/>
    <mergeCell ref="G91:H91"/>
    <mergeCell ref="I91:J91"/>
    <mergeCell ref="K91:L91"/>
    <mergeCell ref="B126:L126"/>
    <mergeCell ref="C127:L127"/>
    <mergeCell ref="C128:L128"/>
    <mergeCell ref="C129:L129"/>
    <mergeCell ref="C130:L130"/>
    <mergeCell ref="B164:L164"/>
    <mergeCell ref="B132:L132"/>
    <mergeCell ref="E133:F133"/>
    <mergeCell ref="G133:H133"/>
    <mergeCell ref="I133:J133"/>
    <mergeCell ref="K133:L133"/>
    <mergeCell ref="B158:L158"/>
    <mergeCell ref="C159:L159"/>
    <mergeCell ref="C160:L160"/>
    <mergeCell ref="C161:L161"/>
    <mergeCell ref="C162:L162"/>
    <mergeCell ref="C163:L163"/>
    <mergeCell ref="E206:F206"/>
    <mergeCell ref="G206:H206"/>
    <mergeCell ref="I206:J206"/>
    <mergeCell ref="K206:L206"/>
    <mergeCell ref="E165:F165"/>
    <mergeCell ref="G165:H165"/>
    <mergeCell ref="I165:J165"/>
    <mergeCell ref="K165:L165"/>
    <mergeCell ref="B199:L199"/>
    <mergeCell ref="C200:L200"/>
    <mergeCell ref="C201:L201"/>
    <mergeCell ref="C202:L202"/>
    <mergeCell ref="C203:L203"/>
    <mergeCell ref="C204:L204"/>
    <mergeCell ref="B205:L205"/>
    <mergeCell ref="B227:L227"/>
    <mergeCell ref="B214:L214"/>
    <mergeCell ref="C215:L215"/>
    <mergeCell ref="C216:L216"/>
    <mergeCell ref="C217:L217"/>
    <mergeCell ref="C218:L218"/>
    <mergeCell ref="C219:L219"/>
    <mergeCell ref="B220:L220"/>
    <mergeCell ref="E221:F221"/>
    <mergeCell ref="G221:H221"/>
    <mergeCell ref="I221:J221"/>
    <mergeCell ref="K221:L221"/>
    <mergeCell ref="E234:F234"/>
    <mergeCell ref="G234:H234"/>
    <mergeCell ref="I234:J234"/>
    <mergeCell ref="K234:L234"/>
    <mergeCell ref="C228:L228"/>
    <mergeCell ref="C229:L229"/>
    <mergeCell ref="C230:L230"/>
    <mergeCell ref="C231:L231"/>
    <mergeCell ref="C232:L232"/>
    <mergeCell ref="B233:L233"/>
    <mergeCell ref="C247:L247"/>
    <mergeCell ref="B248:L248"/>
    <mergeCell ref="E249:F249"/>
    <mergeCell ref="G249:H249"/>
    <mergeCell ref="I249:J249"/>
    <mergeCell ref="K249:L249"/>
    <mergeCell ref="B242:L242"/>
    <mergeCell ref="C243:L243"/>
    <mergeCell ref="C244:L244"/>
    <mergeCell ref="C245:L245"/>
    <mergeCell ref="C246:L246"/>
    <mergeCell ref="C262:L262"/>
    <mergeCell ref="B263:L263"/>
    <mergeCell ref="E264:F264"/>
    <mergeCell ref="G264:H264"/>
    <mergeCell ref="I264:J264"/>
    <mergeCell ref="K264:L264"/>
    <mergeCell ref="B257:L257"/>
    <mergeCell ref="C258:L258"/>
    <mergeCell ref="C259:L259"/>
    <mergeCell ref="C260:L260"/>
    <mergeCell ref="C261:L261"/>
    <mergeCell ref="C278:L278"/>
    <mergeCell ref="B279:L279"/>
    <mergeCell ref="E280:F280"/>
    <mergeCell ref="G280:H280"/>
    <mergeCell ref="I280:J280"/>
    <mergeCell ref="K280:L280"/>
    <mergeCell ref="B273:L273"/>
    <mergeCell ref="C274:L274"/>
    <mergeCell ref="C275:L275"/>
    <mergeCell ref="C276:L276"/>
    <mergeCell ref="C277:L2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A46F6-7A5E-4635-966E-85D6202363C7}">
  <dimension ref="A1"/>
  <sheetViews>
    <sheetView workbookViewId="0">
      <selection activeCell="Q16" sqref="Q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ΑΡΧΙΚΟΣ ΠΙΝΑΚΑΣ ΜΟΡΙΟΔΟΤΗΣΗΣ</vt:lpstr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Αναστασία Στεφούλη</dc:creator>
  <cp:lastModifiedBy>Έφη Πιστοπούλου</cp:lastModifiedBy>
  <dcterms:created xsi:type="dcterms:W3CDTF">2020-06-19T14:11:22Z</dcterms:created>
  <dcterms:modified xsi:type="dcterms:W3CDTF">2020-06-24T04:09:19Z</dcterms:modified>
</cp:coreProperties>
</file>