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EE965054-9356-49EB-9C5E-5AF54BC78D51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Γ.Ν. ΧΙΟΥ" sheetId="4" r:id="rId1"/>
    <sheet name="Γ.Ν. ΡΟΔΟΥ" sheetId="16" r:id="rId2"/>
    <sheet name="Γ.Ν. ΜΥΤΙΛΗΝΗΣ &quot; ΒΟΣΤΑΝΕΙΟ&quot;" sheetId="18" r:id="rId3"/>
    <sheet name="ΓΝΑ ΚΟΡΓΙΑΛΕΝΕΙΟ ΜΠΕΝΑΚΕΙΟ" sheetId="29" r:id="rId4"/>
    <sheet name="ΓΝΑ ¨ΓΕΝΝΗΜΑΤΑΣ" sheetId="36" r:id="rId5"/>
    <sheet name="ΓΟΝΚ ΑΓΙΟΙ ΑΝΑΡΓΥΡΟΙ" sheetId="33" r:id="rId6"/>
    <sheet name="ΓΝΑ ΙΠΠΟΚΡΑΤΕΙΟ" sheetId="31" r:id="rId7"/>
    <sheet name="ΓΝΑ ΛΑΪΚΟ" sheetId="26" r:id="rId8"/>
    <sheet name="Φύλλο1" sheetId="37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6" i="29" l="1"/>
  <c r="N7" i="29"/>
  <c r="N8" i="29"/>
  <c r="N9" i="29"/>
  <c r="N5" i="29"/>
  <c r="L10" i="29"/>
  <c r="L6" i="29"/>
  <c r="L7" i="29"/>
  <c r="L8" i="29"/>
  <c r="L5" i="29"/>
  <c r="I5" i="29"/>
  <c r="I8" i="29"/>
  <c r="I9" i="29"/>
  <c r="I10" i="29"/>
  <c r="I7" i="29"/>
  <c r="N10" i="31"/>
  <c r="N9" i="31"/>
  <c r="N8" i="31"/>
  <c r="N7" i="31"/>
  <c r="N6" i="31"/>
  <c r="N5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12" i="31"/>
  <c r="N51" i="33"/>
  <c r="N50" i="33"/>
  <c r="N49" i="33"/>
  <c r="N48" i="33"/>
  <c r="N47" i="33"/>
  <c r="N46" i="33"/>
  <c r="N45" i="33"/>
  <c r="N44" i="33"/>
  <c r="N43" i="33"/>
  <c r="N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54" i="33"/>
  <c r="N55" i="33"/>
  <c r="N56" i="33"/>
  <c r="N57" i="33"/>
  <c r="N58" i="33"/>
  <c r="N59" i="33"/>
  <c r="N60" i="33"/>
  <c r="N61" i="33"/>
  <c r="N62" i="33"/>
  <c r="N63" i="33"/>
  <c r="N64" i="33"/>
  <c r="N65" i="33"/>
  <c r="N66" i="33"/>
  <c r="N67" i="33"/>
  <c r="N68" i="33"/>
  <c r="N69" i="33"/>
  <c r="N70" i="33"/>
  <c r="N71" i="33"/>
  <c r="N72" i="33"/>
  <c r="N73" i="33"/>
  <c r="N74" i="33"/>
  <c r="N75" i="33"/>
  <c r="N76" i="33"/>
  <c r="N77" i="33"/>
  <c r="N78" i="33"/>
  <c r="N79" i="33"/>
  <c r="N80" i="33"/>
  <c r="N81" i="33"/>
  <c r="N82" i="33"/>
  <c r="N83" i="33"/>
  <c r="N84" i="33"/>
  <c r="N85" i="33"/>
  <c r="N86" i="33"/>
  <c r="N87" i="33"/>
  <c r="N88" i="33"/>
  <c r="N89" i="33"/>
  <c r="N90" i="33"/>
  <c r="N91" i="33"/>
  <c r="N92" i="33"/>
  <c r="N93" i="33"/>
  <c r="N53" i="33"/>
  <c r="N12" i="33"/>
  <c r="N11" i="33"/>
  <c r="N10" i="33"/>
  <c r="N9" i="33"/>
  <c r="N8" i="33"/>
  <c r="N5" i="33"/>
  <c r="N6" i="33"/>
  <c r="N4" i="33"/>
  <c r="G9" i="18"/>
  <c r="G6" i="18"/>
  <c r="J6" i="18" s="1"/>
  <c r="P6" i="18" s="1"/>
  <c r="N101" i="33"/>
  <c r="N100" i="33"/>
  <c r="N104" i="33"/>
  <c r="N105" i="33"/>
  <c r="N106" i="33"/>
  <c r="N107" i="33"/>
  <c r="N108" i="33"/>
  <c r="N109" i="33"/>
  <c r="N110" i="33"/>
  <c r="N111" i="33"/>
  <c r="N112" i="33"/>
  <c r="N113" i="33"/>
  <c r="N114" i="33"/>
  <c r="N115" i="33"/>
  <c r="N116" i="33"/>
  <c r="N117" i="33"/>
  <c r="N118" i="33"/>
  <c r="N103" i="33"/>
  <c r="I108" i="33"/>
  <c r="I109" i="33"/>
  <c r="I110" i="33"/>
  <c r="I111" i="33"/>
  <c r="I112" i="33"/>
  <c r="I113" i="33"/>
  <c r="I114" i="33"/>
  <c r="I115" i="33"/>
  <c r="I116" i="33"/>
  <c r="I117" i="33"/>
  <c r="I118" i="33"/>
  <c r="I107" i="33"/>
  <c r="I101" i="33"/>
  <c r="I102" i="33"/>
  <c r="I103" i="33"/>
  <c r="I104" i="33"/>
  <c r="I105" i="33"/>
  <c r="I100" i="33"/>
  <c r="F10" i="29"/>
  <c r="G10" i="29" s="1"/>
  <c r="J10" i="29" s="1"/>
  <c r="P10" i="29" s="1"/>
  <c r="O10" i="29"/>
  <c r="F9" i="29"/>
  <c r="O9" i="29"/>
  <c r="F8" i="29"/>
  <c r="G8" i="29" s="1"/>
  <c r="J8" i="29" s="1"/>
  <c r="P8" i="29" s="1"/>
  <c r="F7" i="29"/>
  <c r="G7" i="29" s="1"/>
  <c r="J7" i="29" s="1"/>
  <c r="P7" i="29" s="1"/>
  <c r="J6" i="29"/>
  <c r="F6" i="29"/>
  <c r="O6" i="29" s="1"/>
  <c r="F5" i="29"/>
  <c r="O5" i="29" s="1"/>
  <c r="O7" i="29"/>
  <c r="O8" i="29"/>
  <c r="F15" i="29"/>
  <c r="I15" i="29"/>
  <c r="L15" i="29"/>
  <c r="N15" i="29"/>
  <c r="O15" i="29"/>
  <c r="F16" i="29"/>
  <c r="I16" i="29"/>
  <c r="L16" i="29"/>
  <c r="N16" i="29"/>
  <c r="O16" i="29"/>
  <c r="F17" i="29"/>
  <c r="G17" i="29" s="1"/>
  <c r="J17" i="29" s="1"/>
  <c r="P17" i="29" s="1"/>
  <c r="I17" i="29"/>
  <c r="N17" i="29"/>
  <c r="F18" i="29"/>
  <c r="I18" i="29"/>
  <c r="L18" i="29"/>
  <c r="N18" i="29"/>
  <c r="O18" i="29"/>
  <c r="O17" i="29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53" i="33"/>
  <c r="I54" i="33"/>
  <c r="I55" i="33"/>
  <c r="I56" i="33"/>
  <c r="I57" i="33"/>
  <c r="I58" i="33"/>
  <c r="I59" i="33"/>
  <c r="I60" i="33"/>
  <c r="I61" i="33"/>
  <c r="I62" i="33"/>
  <c r="I63" i="33"/>
  <c r="I64" i="33"/>
  <c r="I65" i="33"/>
  <c r="I66" i="33"/>
  <c r="I67" i="33"/>
  <c r="I68" i="33"/>
  <c r="I69" i="33"/>
  <c r="I70" i="33"/>
  <c r="I71" i="33"/>
  <c r="I72" i="33"/>
  <c r="I73" i="33"/>
  <c r="I74" i="33"/>
  <c r="I75" i="33"/>
  <c r="I76" i="33"/>
  <c r="I77" i="33"/>
  <c r="I78" i="33"/>
  <c r="I79" i="33"/>
  <c r="I80" i="33"/>
  <c r="I81" i="33"/>
  <c r="I82" i="33"/>
  <c r="I17" i="33"/>
  <c r="I85" i="33"/>
  <c r="I86" i="33"/>
  <c r="I87" i="33"/>
  <c r="I88" i="33"/>
  <c r="I89" i="33"/>
  <c r="J89" i="33"/>
  <c r="P89" i="33" s="1"/>
  <c r="I90" i="33"/>
  <c r="I91" i="33"/>
  <c r="I92" i="33"/>
  <c r="I93" i="33"/>
  <c r="I84" i="33"/>
  <c r="F89" i="33"/>
  <c r="L10" i="4"/>
  <c r="L9" i="4"/>
  <c r="F10" i="4"/>
  <c r="F104" i="33"/>
  <c r="F6" i="31"/>
  <c r="O6" i="31" s="1"/>
  <c r="F11" i="31"/>
  <c r="G6" i="31"/>
  <c r="I6" i="31"/>
  <c r="J6" i="31"/>
  <c r="P6" i="31" s="1"/>
  <c r="L6" i="31"/>
  <c r="F7" i="31"/>
  <c r="G7" i="31" s="1"/>
  <c r="J7" i="31" s="1"/>
  <c r="I7" i="31"/>
  <c r="L7" i="31"/>
  <c r="F8" i="31"/>
  <c r="G8" i="31" s="1"/>
  <c r="I8" i="31"/>
  <c r="L8" i="31"/>
  <c r="F9" i="31"/>
  <c r="I9" i="31"/>
  <c r="L9" i="31"/>
  <c r="F10" i="31"/>
  <c r="G10" i="31" s="1"/>
  <c r="I10" i="31"/>
  <c r="L10" i="31"/>
  <c r="I11" i="31"/>
  <c r="J11" i="31" s="1"/>
  <c r="P11" i="31" s="1"/>
  <c r="L11" i="31"/>
  <c r="F12" i="31"/>
  <c r="I12" i="31"/>
  <c r="L12" i="31"/>
  <c r="F13" i="31"/>
  <c r="G13" i="31" s="1"/>
  <c r="J13" i="31" s="1"/>
  <c r="L13" i="31"/>
  <c r="F14" i="31"/>
  <c r="G14" i="31" s="1"/>
  <c r="I14" i="31"/>
  <c r="L14" i="31"/>
  <c r="F15" i="31"/>
  <c r="I15" i="31"/>
  <c r="L15" i="31"/>
  <c r="F16" i="31"/>
  <c r="G16" i="31" s="1"/>
  <c r="I16" i="31"/>
  <c r="L16" i="31"/>
  <c r="F18" i="31"/>
  <c r="G18" i="31" s="1"/>
  <c r="J18" i="31" s="1"/>
  <c r="P18" i="31" s="1"/>
  <c r="I18" i="31"/>
  <c r="L18" i="31"/>
  <c r="F19" i="31"/>
  <c r="G19" i="31" s="1"/>
  <c r="J19" i="31" s="1"/>
  <c r="P19" i="31" s="1"/>
  <c r="I19" i="31"/>
  <c r="L19" i="31"/>
  <c r="F20" i="31"/>
  <c r="G20" i="31" s="1"/>
  <c r="J20" i="31" s="1"/>
  <c r="P20" i="31" s="1"/>
  <c r="I20" i="31"/>
  <c r="L20" i="31"/>
  <c r="F21" i="31"/>
  <c r="G21" i="31" s="1"/>
  <c r="J21" i="31" s="1"/>
  <c r="I21" i="31"/>
  <c r="L21" i="31"/>
  <c r="F22" i="31"/>
  <c r="G22" i="31" s="1"/>
  <c r="I22" i="31"/>
  <c r="L22" i="31"/>
  <c r="F23" i="31"/>
  <c r="G23" i="31" s="1"/>
  <c r="J23" i="31" s="1"/>
  <c r="P23" i="31" s="1"/>
  <c r="I23" i="31"/>
  <c r="L23" i="31"/>
  <c r="F24" i="31"/>
  <c r="G24" i="31" s="1"/>
  <c r="J24" i="31" s="1"/>
  <c r="P24" i="31" s="1"/>
  <c r="I24" i="31"/>
  <c r="L24" i="31"/>
  <c r="F25" i="31"/>
  <c r="G25" i="31" s="1"/>
  <c r="J25" i="31" s="1"/>
  <c r="I25" i="31"/>
  <c r="L25" i="31"/>
  <c r="F26" i="31"/>
  <c r="G26" i="31" s="1"/>
  <c r="I26" i="31"/>
  <c r="L26" i="31"/>
  <c r="F27" i="31"/>
  <c r="G27" i="31" s="1"/>
  <c r="J27" i="31" s="1"/>
  <c r="P27" i="31" s="1"/>
  <c r="I27" i="31"/>
  <c r="L27" i="31"/>
  <c r="F28" i="31"/>
  <c r="G28" i="31" s="1"/>
  <c r="J28" i="31" s="1"/>
  <c r="P28" i="31" s="1"/>
  <c r="I28" i="31"/>
  <c r="F29" i="31"/>
  <c r="G29" i="31" s="1"/>
  <c r="J29" i="31" s="1"/>
  <c r="I29" i="31"/>
  <c r="L29" i="31"/>
  <c r="F30" i="31"/>
  <c r="I30" i="31"/>
  <c r="L30" i="31"/>
  <c r="F31" i="31"/>
  <c r="G31" i="31" s="1"/>
  <c r="J31" i="31" s="1"/>
  <c r="I31" i="31"/>
  <c r="L31" i="31"/>
  <c r="F32" i="31"/>
  <c r="I32" i="31"/>
  <c r="L32" i="31"/>
  <c r="F33" i="31"/>
  <c r="G33" i="31" s="1"/>
  <c r="J33" i="31" s="1"/>
  <c r="I33" i="31"/>
  <c r="L33" i="31"/>
  <c r="F34" i="31"/>
  <c r="G34" i="31"/>
  <c r="I34" i="31"/>
  <c r="L34" i="31"/>
  <c r="F35" i="31"/>
  <c r="G35" i="31"/>
  <c r="I35" i="31"/>
  <c r="J35" i="31"/>
  <c r="P35" i="31" s="1"/>
  <c r="L35" i="31"/>
  <c r="F5" i="31"/>
  <c r="O5" i="31" s="1"/>
  <c r="I5" i="31"/>
  <c r="L5" i="31"/>
  <c r="O8" i="31"/>
  <c r="O11" i="31"/>
  <c r="O18" i="31"/>
  <c r="O19" i="31"/>
  <c r="O20" i="31"/>
  <c r="O24" i="31"/>
  <c r="O28" i="31"/>
  <c r="O31" i="31"/>
  <c r="O34" i="31"/>
  <c r="O35" i="31"/>
  <c r="L17" i="31"/>
  <c r="I17" i="31"/>
  <c r="L93" i="33"/>
  <c r="L92" i="33"/>
  <c r="L91" i="33"/>
  <c r="L90" i="33"/>
  <c r="L89" i="33"/>
  <c r="L88" i="33"/>
  <c r="L87" i="33"/>
  <c r="L86" i="33"/>
  <c r="L85" i="33"/>
  <c r="L84" i="33"/>
  <c r="L83" i="33"/>
  <c r="L82" i="33"/>
  <c r="L81" i="33"/>
  <c r="L80" i="33"/>
  <c r="L79" i="33"/>
  <c r="L78" i="33"/>
  <c r="L77" i="33"/>
  <c r="L76" i="33"/>
  <c r="L75" i="33"/>
  <c r="L74" i="33"/>
  <c r="L73" i="33"/>
  <c r="L72" i="33"/>
  <c r="L71" i="33"/>
  <c r="L70" i="33"/>
  <c r="L69" i="33"/>
  <c r="L68" i="33"/>
  <c r="L67" i="33"/>
  <c r="L66" i="33"/>
  <c r="L65" i="33"/>
  <c r="L64" i="33"/>
  <c r="L63" i="33"/>
  <c r="L62" i="33"/>
  <c r="L61" i="33"/>
  <c r="L60" i="33"/>
  <c r="L59" i="33"/>
  <c r="L58" i="33"/>
  <c r="L57" i="33"/>
  <c r="L56" i="33"/>
  <c r="L55" i="33"/>
  <c r="L54" i="33"/>
  <c r="L53" i="33"/>
  <c r="L52" i="33"/>
  <c r="L51" i="33"/>
  <c r="L50" i="33"/>
  <c r="L49" i="33"/>
  <c r="L48" i="33"/>
  <c r="L47" i="33"/>
  <c r="L46" i="33"/>
  <c r="L45" i="33"/>
  <c r="L44" i="33"/>
  <c r="L43" i="33"/>
  <c r="L42" i="33"/>
  <c r="L41" i="33"/>
  <c r="L40" i="33"/>
  <c r="L39" i="33"/>
  <c r="L38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17" i="33"/>
  <c r="F101" i="33"/>
  <c r="O101" i="33" s="1"/>
  <c r="L101" i="33"/>
  <c r="F102" i="33"/>
  <c r="L102" i="33"/>
  <c r="F103" i="33"/>
  <c r="O103" i="33"/>
  <c r="L103" i="33"/>
  <c r="J104" i="33"/>
  <c r="P104" i="33" s="1"/>
  <c r="L104" i="33"/>
  <c r="F105" i="33"/>
  <c r="L105" i="33"/>
  <c r="F106" i="33"/>
  <c r="O106" i="33" s="1"/>
  <c r="L106" i="33"/>
  <c r="F107" i="33"/>
  <c r="O107" i="33"/>
  <c r="L107" i="33"/>
  <c r="F108" i="33"/>
  <c r="L108" i="33"/>
  <c r="F109" i="33"/>
  <c r="O109" i="33" s="1"/>
  <c r="L109" i="33"/>
  <c r="F110" i="33"/>
  <c r="O110" i="33"/>
  <c r="L110" i="33"/>
  <c r="F111" i="33"/>
  <c r="O111" i="33" s="1"/>
  <c r="L111" i="33"/>
  <c r="F112" i="33"/>
  <c r="L112" i="33"/>
  <c r="F113" i="33"/>
  <c r="O113" i="33"/>
  <c r="L113" i="33"/>
  <c r="F114" i="33"/>
  <c r="O114" i="33" s="1"/>
  <c r="L114" i="33"/>
  <c r="F115" i="33"/>
  <c r="O115" i="33"/>
  <c r="L115" i="33"/>
  <c r="F116" i="33"/>
  <c r="O116" i="33" s="1"/>
  <c r="L116" i="33"/>
  <c r="F117" i="33"/>
  <c r="O117" i="33"/>
  <c r="F118" i="33"/>
  <c r="O118" i="33"/>
  <c r="L118" i="33"/>
  <c r="F100" i="33"/>
  <c r="L100" i="33"/>
  <c r="O108" i="33"/>
  <c r="O112" i="33"/>
  <c r="F18" i="33"/>
  <c r="O18" i="33" s="1"/>
  <c r="F19" i="33"/>
  <c r="G19" i="33" s="1"/>
  <c r="J19" i="33" s="1"/>
  <c r="P19" i="33" s="1"/>
  <c r="F20" i="33"/>
  <c r="O20" i="33"/>
  <c r="F21" i="33"/>
  <c r="F22" i="33"/>
  <c r="O22" i="33" s="1"/>
  <c r="F23" i="33"/>
  <c r="F24" i="33"/>
  <c r="O24" i="33" s="1"/>
  <c r="F25" i="33"/>
  <c r="F26" i="33"/>
  <c r="O26" i="33"/>
  <c r="F27" i="33"/>
  <c r="O27" i="33"/>
  <c r="F28" i="33"/>
  <c r="F29" i="33"/>
  <c r="O29" i="33" s="1"/>
  <c r="F30" i="33"/>
  <c r="O30" i="33" s="1"/>
  <c r="F31" i="33"/>
  <c r="F32" i="33"/>
  <c r="G32" i="33" s="1"/>
  <c r="J32" i="33" s="1"/>
  <c r="P32" i="33" s="1"/>
  <c r="F33" i="33"/>
  <c r="O33" i="33"/>
  <c r="F34" i="33"/>
  <c r="F35" i="33"/>
  <c r="O35" i="33" s="1"/>
  <c r="F36" i="33"/>
  <c r="F37" i="33"/>
  <c r="O37" i="33"/>
  <c r="F38" i="33"/>
  <c r="F39" i="33"/>
  <c r="O39" i="33" s="1"/>
  <c r="F40" i="33"/>
  <c r="F41" i="33"/>
  <c r="O41" i="33" s="1"/>
  <c r="F42" i="33"/>
  <c r="O42" i="33" s="1"/>
  <c r="F43" i="33"/>
  <c r="F44" i="33"/>
  <c r="O44" i="33"/>
  <c r="F45" i="33"/>
  <c r="F46" i="33"/>
  <c r="F47" i="33"/>
  <c r="F48" i="33"/>
  <c r="O48" i="33" s="1"/>
  <c r="F49" i="33"/>
  <c r="G49" i="33" s="1"/>
  <c r="J49" i="33" s="1"/>
  <c r="P49" i="33" s="1"/>
  <c r="F50" i="33"/>
  <c r="O50" i="33"/>
  <c r="F51" i="33"/>
  <c r="F52" i="33"/>
  <c r="O52" i="33" s="1"/>
  <c r="F53" i="33"/>
  <c r="F54" i="33"/>
  <c r="O54" i="33"/>
  <c r="F55" i="33"/>
  <c r="F56" i="33"/>
  <c r="O56" i="33" s="1"/>
  <c r="F57" i="33"/>
  <c r="G57" i="33" s="1"/>
  <c r="J57" i="33" s="1"/>
  <c r="P57" i="33" s="1"/>
  <c r="F58" i="33"/>
  <c r="O58" i="33"/>
  <c r="F59" i="33"/>
  <c r="F60" i="33"/>
  <c r="O60" i="33" s="1"/>
  <c r="F61" i="33"/>
  <c r="F62" i="33"/>
  <c r="F63" i="33"/>
  <c r="F64" i="33"/>
  <c r="O64" i="33"/>
  <c r="F65" i="33"/>
  <c r="F66" i="33"/>
  <c r="O66" i="33" s="1"/>
  <c r="F67" i="33"/>
  <c r="G67" i="33" s="1"/>
  <c r="F68" i="33"/>
  <c r="O68" i="33"/>
  <c r="F69" i="33"/>
  <c r="F70" i="33"/>
  <c r="O70" i="33" s="1"/>
  <c r="F71" i="33"/>
  <c r="F72" i="33"/>
  <c r="O72" i="33"/>
  <c r="F73" i="33"/>
  <c r="F74" i="33"/>
  <c r="O74" i="33" s="1"/>
  <c r="F75" i="33"/>
  <c r="G75" i="33" s="1"/>
  <c r="F76" i="33"/>
  <c r="O76" i="33"/>
  <c r="F77" i="33"/>
  <c r="F78" i="33"/>
  <c r="F79" i="33"/>
  <c r="F80" i="33"/>
  <c r="O80" i="33" s="1"/>
  <c r="F81" i="33"/>
  <c r="F82" i="33"/>
  <c r="O82" i="33"/>
  <c r="F83" i="33"/>
  <c r="F84" i="33"/>
  <c r="O84" i="33" s="1"/>
  <c r="F85" i="33"/>
  <c r="O85" i="33" s="1"/>
  <c r="F86" i="33"/>
  <c r="O86" i="33"/>
  <c r="F87" i="33"/>
  <c r="F88" i="33"/>
  <c r="O88" i="33" s="1"/>
  <c r="F17" i="33"/>
  <c r="F91" i="33"/>
  <c r="O91" i="33" s="1"/>
  <c r="F92" i="33"/>
  <c r="F93" i="33"/>
  <c r="O93" i="33"/>
  <c r="F90" i="33"/>
  <c r="I5" i="33"/>
  <c r="J5" i="33" s="1"/>
  <c r="L5" i="33"/>
  <c r="F6" i="33"/>
  <c r="O6" i="33"/>
  <c r="F5" i="33"/>
  <c r="I6" i="33"/>
  <c r="L6" i="33"/>
  <c r="F7" i="33"/>
  <c r="O7" i="33" s="1"/>
  <c r="L7" i="33"/>
  <c r="F8" i="33"/>
  <c r="I8" i="33"/>
  <c r="F9" i="33"/>
  <c r="I9" i="33"/>
  <c r="L9" i="33"/>
  <c r="F10" i="33"/>
  <c r="G10" i="33" s="1"/>
  <c r="I10" i="33"/>
  <c r="L10" i="33"/>
  <c r="F11" i="33"/>
  <c r="O11" i="33" s="1"/>
  <c r="I11" i="33"/>
  <c r="L11" i="33"/>
  <c r="F12" i="33"/>
  <c r="G12" i="33"/>
  <c r="J12" i="33" s="1"/>
  <c r="P12" i="33" s="1"/>
  <c r="I12" i="33"/>
  <c r="L12" i="33"/>
  <c r="F4" i="33"/>
  <c r="I4" i="33"/>
  <c r="L4" i="33"/>
  <c r="O4" i="33"/>
  <c r="N9" i="16"/>
  <c r="L9" i="16"/>
  <c r="I8" i="16"/>
  <c r="J8" i="16" s="1"/>
  <c r="P8" i="16" s="1"/>
  <c r="N19" i="16"/>
  <c r="L19" i="16"/>
  <c r="I18" i="16"/>
  <c r="J18" i="16" s="1"/>
  <c r="P18" i="16" s="1"/>
  <c r="F8" i="4"/>
  <c r="G8" i="4" s="1"/>
  <c r="J8" i="4" s="1"/>
  <c r="P8" i="4" s="1"/>
  <c r="F9" i="4"/>
  <c r="G9" i="4" s="1"/>
  <c r="J9" i="4" s="1"/>
  <c r="P9" i="4" s="1"/>
  <c r="J10" i="4"/>
  <c r="F17" i="31"/>
  <c r="O17" i="31" s="1"/>
  <c r="I5" i="26"/>
  <c r="J5" i="26" s="1"/>
  <c r="P5" i="26" s="1"/>
  <c r="L5" i="26"/>
  <c r="N5" i="26"/>
  <c r="F5" i="26"/>
  <c r="F6" i="26"/>
  <c r="G6" i="26"/>
  <c r="J6" i="26" s="1"/>
  <c r="P6" i="26" s="1"/>
  <c r="I6" i="26"/>
  <c r="L6" i="26"/>
  <c r="F7" i="26"/>
  <c r="G7" i="26"/>
  <c r="J7" i="26" s="1"/>
  <c r="P7" i="26" s="1"/>
  <c r="I7" i="26"/>
  <c r="L7" i="26"/>
  <c r="N7" i="26"/>
  <c r="F8" i="26"/>
  <c r="G8" i="26"/>
  <c r="J8" i="26" s="1"/>
  <c r="P8" i="26" s="1"/>
  <c r="I8" i="26"/>
  <c r="L8" i="26"/>
  <c r="N8" i="26"/>
  <c r="F9" i="26"/>
  <c r="G9" i="26" s="1"/>
  <c r="J9" i="26" s="1"/>
  <c r="P9" i="26" s="1"/>
  <c r="I9" i="26"/>
  <c r="L9" i="26"/>
  <c r="N9" i="26"/>
  <c r="F10" i="26"/>
  <c r="G10" i="26" s="1"/>
  <c r="J10" i="26" s="1"/>
  <c r="P10" i="26" s="1"/>
  <c r="I10" i="26"/>
  <c r="L10" i="26"/>
  <c r="N10" i="26"/>
  <c r="F11" i="26"/>
  <c r="G11" i="26" s="1"/>
  <c r="J11" i="26" s="1"/>
  <c r="P11" i="26" s="1"/>
  <c r="I11" i="26"/>
  <c r="L11" i="26"/>
  <c r="N11" i="26"/>
  <c r="F12" i="26"/>
  <c r="G12" i="26"/>
  <c r="I12" i="26"/>
  <c r="J12" i="26"/>
  <c r="N12" i="26"/>
  <c r="P12" i="26"/>
  <c r="F13" i="26"/>
  <c r="G13" i="26"/>
  <c r="I13" i="26"/>
  <c r="J13" i="26"/>
  <c r="L13" i="26"/>
  <c r="N13" i="26"/>
  <c r="F4" i="26"/>
  <c r="L4" i="26"/>
  <c r="N4" i="26"/>
  <c r="O5" i="26"/>
  <c r="O7" i="26"/>
  <c r="O12" i="26"/>
  <c r="O13" i="26"/>
  <c r="F6" i="36"/>
  <c r="F63" i="36"/>
  <c r="G41" i="36" s="1"/>
  <c r="I6" i="36"/>
  <c r="L6" i="36"/>
  <c r="N6" i="36"/>
  <c r="F7" i="36"/>
  <c r="G7" i="36" s="1"/>
  <c r="I7" i="36"/>
  <c r="J7" i="36" s="1"/>
  <c r="P7" i="36" s="1"/>
  <c r="L7" i="36"/>
  <c r="N7" i="36"/>
  <c r="F8" i="36"/>
  <c r="G8" i="36"/>
  <c r="I8" i="36"/>
  <c r="J8" i="36"/>
  <c r="L8" i="36"/>
  <c r="N8" i="36"/>
  <c r="F9" i="36"/>
  <c r="G9" i="36"/>
  <c r="J9" i="36" s="1"/>
  <c r="P9" i="36" s="1"/>
  <c r="I9" i="36"/>
  <c r="L9" i="36"/>
  <c r="N9" i="36"/>
  <c r="F10" i="36"/>
  <c r="I10" i="36"/>
  <c r="L10" i="36"/>
  <c r="N10" i="36"/>
  <c r="F11" i="36"/>
  <c r="G11" i="36" s="1"/>
  <c r="I11" i="36"/>
  <c r="L11" i="36"/>
  <c r="F12" i="36"/>
  <c r="I12" i="36"/>
  <c r="L12" i="36"/>
  <c r="N12" i="36"/>
  <c r="F13" i="36"/>
  <c r="G13" i="36"/>
  <c r="I13" i="36"/>
  <c r="L13" i="36"/>
  <c r="N13" i="36"/>
  <c r="F14" i="36"/>
  <c r="G14" i="36"/>
  <c r="I14" i="36"/>
  <c r="L14" i="36"/>
  <c r="N14" i="36"/>
  <c r="F15" i="36"/>
  <c r="I15" i="36"/>
  <c r="L15" i="36"/>
  <c r="N15" i="36"/>
  <c r="F16" i="36"/>
  <c r="G16" i="36" s="1"/>
  <c r="J16" i="36"/>
  <c r="I16" i="36"/>
  <c r="L16" i="36"/>
  <c r="N16" i="36"/>
  <c r="P16" i="36"/>
  <c r="F17" i="36"/>
  <c r="G17" i="36"/>
  <c r="I17" i="36"/>
  <c r="J17" i="36"/>
  <c r="P17" i="36" s="1"/>
  <c r="L17" i="36"/>
  <c r="N17" i="36"/>
  <c r="F18" i="36"/>
  <c r="G18" i="36"/>
  <c r="J18" i="36" s="1"/>
  <c r="P18" i="36" s="1"/>
  <c r="L18" i="36"/>
  <c r="N18" i="36"/>
  <c r="F19" i="36"/>
  <c r="G19" i="36" s="1"/>
  <c r="I19" i="36"/>
  <c r="J19" i="36" s="1"/>
  <c r="P19" i="36" s="1"/>
  <c r="L19" i="36"/>
  <c r="N19" i="36"/>
  <c r="F20" i="36"/>
  <c r="G20" i="36"/>
  <c r="I20" i="36"/>
  <c r="J20" i="36"/>
  <c r="L20" i="36"/>
  <c r="N20" i="36"/>
  <c r="L21" i="36"/>
  <c r="F21" i="36"/>
  <c r="G21" i="36" s="1"/>
  <c r="J21" i="36" s="1"/>
  <c r="P21" i="36" s="1"/>
  <c r="I21" i="36"/>
  <c r="N21" i="36"/>
  <c r="F22" i="36"/>
  <c r="I22" i="36"/>
  <c r="L22" i="36"/>
  <c r="N22" i="36"/>
  <c r="F23" i="36"/>
  <c r="G23" i="36" s="1"/>
  <c r="I23" i="36"/>
  <c r="L23" i="36"/>
  <c r="N23" i="36"/>
  <c r="F24" i="36"/>
  <c r="G24" i="36"/>
  <c r="J24" i="36" s="1"/>
  <c r="P24" i="36" s="1"/>
  <c r="I24" i="36"/>
  <c r="L24" i="36"/>
  <c r="N24" i="36"/>
  <c r="F25" i="36"/>
  <c r="G25" i="36"/>
  <c r="I25" i="36"/>
  <c r="L25" i="36"/>
  <c r="N25" i="36"/>
  <c r="F26" i="36"/>
  <c r="I26" i="36"/>
  <c r="L26" i="36"/>
  <c r="N26" i="36"/>
  <c r="F27" i="36"/>
  <c r="G27" i="36" s="1"/>
  <c r="I27" i="36"/>
  <c r="J27" i="36" s="1"/>
  <c r="P27" i="36" s="1"/>
  <c r="L27" i="36"/>
  <c r="N27" i="36"/>
  <c r="F28" i="36"/>
  <c r="G28" i="36"/>
  <c r="I28" i="36"/>
  <c r="J28" i="36"/>
  <c r="L28" i="36"/>
  <c r="N28" i="36"/>
  <c r="F29" i="36"/>
  <c r="G29" i="36"/>
  <c r="J29" i="36" s="1"/>
  <c r="P29" i="36" s="1"/>
  <c r="I29" i="36"/>
  <c r="L29" i="36"/>
  <c r="N29" i="36"/>
  <c r="F30" i="36"/>
  <c r="I30" i="36"/>
  <c r="L30" i="36"/>
  <c r="N30" i="36"/>
  <c r="F31" i="36"/>
  <c r="G31" i="36" s="1"/>
  <c r="I31" i="36"/>
  <c r="L31" i="36"/>
  <c r="N31" i="36"/>
  <c r="F32" i="36"/>
  <c r="G32" i="36"/>
  <c r="J32" i="36" s="1"/>
  <c r="P32" i="36" s="1"/>
  <c r="I32" i="36"/>
  <c r="N32" i="36"/>
  <c r="F33" i="36"/>
  <c r="G33" i="36"/>
  <c r="I33" i="36"/>
  <c r="L33" i="36"/>
  <c r="N33" i="36"/>
  <c r="F34" i="36"/>
  <c r="G34" i="36"/>
  <c r="J34" i="36" s="1"/>
  <c r="P34" i="36" s="1"/>
  <c r="I34" i="36"/>
  <c r="L34" i="36"/>
  <c r="N34" i="36"/>
  <c r="F35" i="36"/>
  <c r="I35" i="36"/>
  <c r="L35" i="36"/>
  <c r="N35" i="36"/>
  <c r="F36" i="36"/>
  <c r="G36" i="36" s="1"/>
  <c r="I36" i="36"/>
  <c r="J36" i="36" s="1"/>
  <c r="P36" i="36" s="1"/>
  <c r="L36" i="36"/>
  <c r="N36" i="36"/>
  <c r="F37" i="36"/>
  <c r="G37" i="36"/>
  <c r="J37" i="36" s="1"/>
  <c r="I37" i="36"/>
  <c r="L37" i="36"/>
  <c r="N37" i="36"/>
  <c r="F38" i="36"/>
  <c r="G38" i="36"/>
  <c r="J38" i="36" s="1"/>
  <c r="I38" i="36"/>
  <c r="L38" i="36"/>
  <c r="N38" i="36"/>
  <c r="F39" i="36"/>
  <c r="G39" i="36" s="1"/>
  <c r="J39" i="36"/>
  <c r="I39" i="36"/>
  <c r="L39" i="36"/>
  <c r="N39" i="36"/>
  <c r="F40" i="36"/>
  <c r="G40" i="36" s="1"/>
  <c r="I40" i="36"/>
  <c r="L40" i="36"/>
  <c r="N40" i="36"/>
  <c r="F42" i="36"/>
  <c r="G42" i="36"/>
  <c r="I42" i="36"/>
  <c r="L42" i="36"/>
  <c r="N42" i="36"/>
  <c r="F43" i="36"/>
  <c r="G43" i="36"/>
  <c r="J43" i="36" s="1"/>
  <c r="P43" i="36" s="1"/>
  <c r="I43" i="36"/>
  <c r="L43" i="36"/>
  <c r="N43" i="36"/>
  <c r="F44" i="36"/>
  <c r="I44" i="36"/>
  <c r="L44" i="36"/>
  <c r="N44" i="36"/>
  <c r="F45" i="36"/>
  <c r="G45" i="36" s="1"/>
  <c r="J45" i="36" s="1"/>
  <c r="P45" i="36" s="1"/>
  <c r="I45" i="36"/>
  <c r="L45" i="36"/>
  <c r="N45" i="36"/>
  <c r="F46" i="36"/>
  <c r="G46" i="36"/>
  <c r="I46" i="36"/>
  <c r="L46" i="36"/>
  <c r="N46" i="36"/>
  <c r="F47" i="36"/>
  <c r="G47" i="36"/>
  <c r="J47" i="36" s="1"/>
  <c r="P47" i="36" s="1"/>
  <c r="I47" i="36"/>
  <c r="L47" i="36"/>
  <c r="N47" i="36"/>
  <c r="F48" i="36"/>
  <c r="G48" i="36" s="1"/>
  <c r="J48" i="36" s="1"/>
  <c r="P48" i="36" s="1"/>
  <c r="I48" i="36"/>
  <c r="L48" i="36"/>
  <c r="N48" i="36"/>
  <c r="F49" i="36"/>
  <c r="G49" i="36" s="1"/>
  <c r="I49" i="36"/>
  <c r="L49" i="36"/>
  <c r="N49" i="36"/>
  <c r="F50" i="36"/>
  <c r="G50" i="36"/>
  <c r="J50" i="36" s="1"/>
  <c r="P50" i="36" s="1"/>
  <c r="I50" i="36"/>
  <c r="L50" i="36"/>
  <c r="N50" i="36"/>
  <c r="F51" i="36"/>
  <c r="G51" i="36"/>
  <c r="J51" i="36" s="1"/>
  <c r="I51" i="36"/>
  <c r="L51" i="36"/>
  <c r="P51" i="36" s="1"/>
  <c r="N51" i="36"/>
  <c r="F52" i="36"/>
  <c r="I52" i="36"/>
  <c r="L52" i="36"/>
  <c r="N52" i="36"/>
  <c r="F53" i="36"/>
  <c r="G53" i="36" s="1"/>
  <c r="I53" i="36"/>
  <c r="L53" i="36"/>
  <c r="N53" i="36"/>
  <c r="F54" i="36"/>
  <c r="G54" i="36"/>
  <c r="J54" i="36" s="1"/>
  <c r="P54" i="36" s="1"/>
  <c r="I54" i="36"/>
  <c r="L54" i="36"/>
  <c r="N54" i="36"/>
  <c r="F55" i="36"/>
  <c r="G55" i="36"/>
  <c r="J55" i="36" s="1"/>
  <c r="I55" i="36"/>
  <c r="L55" i="36"/>
  <c r="N55" i="36"/>
  <c r="F56" i="36"/>
  <c r="G56" i="36" s="1"/>
  <c r="J56" i="36"/>
  <c r="I56" i="36"/>
  <c r="L56" i="36"/>
  <c r="N56" i="36"/>
  <c r="F57" i="36"/>
  <c r="G57" i="36" s="1"/>
  <c r="J57" i="36" s="1"/>
  <c r="P57" i="36" s="1"/>
  <c r="I57" i="36"/>
  <c r="L57" i="36"/>
  <c r="N57" i="36"/>
  <c r="F58" i="36"/>
  <c r="G58" i="36"/>
  <c r="I58" i="36"/>
  <c r="L58" i="36"/>
  <c r="N58" i="36"/>
  <c r="F59" i="36"/>
  <c r="G59" i="36"/>
  <c r="J59" i="36" s="1"/>
  <c r="P59" i="36" s="1"/>
  <c r="I59" i="36"/>
  <c r="L59" i="36"/>
  <c r="N59" i="36"/>
  <c r="F60" i="36"/>
  <c r="I60" i="36"/>
  <c r="L60" i="36"/>
  <c r="N60" i="36"/>
  <c r="F61" i="36"/>
  <c r="G61" i="36" s="1"/>
  <c r="J61" i="36"/>
  <c r="P61" i="36" s="1"/>
  <c r="I61" i="36"/>
  <c r="L61" i="36"/>
  <c r="N61" i="36"/>
  <c r="F62" i="36"/>
  <c r="G62" i="36"/>
  <c r="J62" i="36" s="1"/>
  <c r="I62" i="36"/>
  <c r="L62" i="36"/>
  <c r="N62" i="36"/>
  <c r="I63" i="36"/>
  <c r="J63" i="36" s="1"/>
  <c r="L63" i="36"/>
  <c r="N63" i="36"/>
  <c r="P63" i="36" s="1"/>
  <c r="F5" i="36"/>
  <c r="G5" i="36"/>
  <c r="J5" i="36" s="1"/>
  <c r="I5" i="36"/>
  <c r="L5" i="36"/>
  <c r="N5" i="36"/>
  <c r="O7" i="36"/>
  <c r="O8" i="36"/>
  <c r="O9" i="36"/>
  <c r="O11" i="36"/>
  <c r="O13" i="36"/>
  <c r="O14" i="36"/>
  <c r="O17" i="36"/>
  <c r="O18" i="36"/>
  <c r="O19" i="36"/>
  <c r="O20" i="36"/>
  <c r="O21" i="36"/>
  <c r="O24" i="36"/>
  <c r="O27" i="36"/>
  <c r="O28" i="36"/>
  <c r="O29" i="36"/>
  <c r="O32" i="36"/>
  <c r="O36" i="36"/>
  <c r="O37" i="36"/>
  <c r="O40" i="36"/>
  <c r="O46" i="36"/>
  <c r="O49" i="36"/>
  <c r="O53" i="36"/>
  <c r="O54" i="36"/>
  <c r="O57" i="36"/>
  <c r="O61" i="36"/>
  <c r="O62" i="36"/>
  <c r="O63" i="36"/>
  <c r="O5" i="36"/>
  <c r="N41" i="36"/>
  <c r="L41" i="36"/>
  <c r="I41" i="36"/>
  <c r="O31" i="33"/>
  <c r="O46" i="33"/>
  <c r="O62" i="33"/>
  <c r="O78" i="33"/>
  <c r="F21" i="29"/>
  <c r="N24" i="29"/>
  <c r="N23" i="29"/>
  <c r="N22" i="29"/>
  <c r="N19" i="29"/>
  <c r="N20" i="29"/>
  <c r="L24" i="29"/>
  <c r="L23" i="29"/>
  <c r="L22" i="29"/>
  <c r="L21" i="29"/>
  <c r="L20" i="29"/>
  <c r="L19" i="29"/>
  <c r="F19" i="29"/>
  <c r="G19" i="29"/>
  <c r="J19" i="29" s="1"/>
  <c r="P19" i="29" s="1"/>
  <c r="I19" i="29"/>
  <c r="F20" i="29"/>
  <c r="G20" i="29" s="1"/>
  <c r="J20" i="29" s="1"/>
  <c r="P20" i="29" s="1"/>
  <c r="I20" i="29"/>
  <c r="I21" i="29"/>
  <c r="J21" i="29"/>
  <c r="F22" i="29"/>
  <c r="G22" i="29"/>
  <c r="J22" i="29" s="1"/>
  <c r="P22" i="29" s="1"/>
  <c r="I22" i="29"/>
  <c r="F23" i="29"/>
  <c r="G23" i="29" s="1"/>
  <c r="J23" i="29" s="1"/>
  <c r="P23" i="29" s="1"/>
  <c r="F24" i="29"/>
  <c r="G24" i="29" s="1"/>
  <c r="J24" i="29" s="1"/>
  <c r="P24" i="29" s="1"/>
  <c r="I24" i="29"/>
  <c r="N16" i="18"/>
  <c r="L20" i="18"/>
  <c r="L19" i="18"/>
  <c r="L18" i="18"/>
  <c r="L17" i="18"/>
  <c r="L15" i="18"/>
  <c r="L14" i="18"/>
  <c r="J16" i="18"/>
  <c r="N8" i="18"/>
  <c r="N7" i="18"/>
  <c r="N6" i="18"/>
  <c r="L8" i="18"/>
  <c r="L6" i="18"/>
  <c r="L5" i="18"/>
  <c r="F8" i="18"/>
  <c r="G8" i="18" s="1"/>
  <c r="J8" i="18" s="1"/>
  <c r="P8" i="18" s="1"/>
  <c r="I8" i="18"/>
  <c r="F7" i="18"/>
  <c r="I7" i="18"/>
  <c r="J7" i="18" s="1"/>
  <c r="P7" i="18" s="1"/>
  <c r="F6" i="18"/>
  <c r="I6" i="18"/>
  <c r="F5" i="18"/>
  <c r="G5" i="18" s="1"/>
  <c r="J5" i="18" s="1"/>
  <c r="P5" i="18" s="1"/>
  <c r="F41" i="36"/>
  <c r="O41" i="36"/>
  <c r="F16" i="18"/>
  <c r="O16" i="18" s="1"/>
  <c r="F15" i="18"/>
  <c r="G15" i="18" s="1"/>
  <c r="J15" i="18" s="1"/>
  <c r="P15" i="18" s="1"/>
  <c r="O15" i="18"/>
  <c r="P14" i="16"/>
  <c r="F14" i="16"/>
  <c r="O14" i="16" s="1"/>
  <c r="J4" i="16"/>
  <c r="P4" i="16" s="1"/>
  <c r="F4" i="16"/>
  <c r="O4" i="16" s="1"/>
  <c r="O24" i="29"/>
  <c r="O21" i="29"/>
  <c r="O19" i="29"/>
  <c r="F19" i="16"/>
  <c r="O19" i="16"/>
  <c r="F9" i="16"/>
  <c r="G9" i="16" s="1"/>
  <c r="J9" i="16" s="1"/>
  <c r="P9" i="16" s="1"/>
  <c r="O9" i="16"/>
  <c r="P10" i="4"/>
  <c r="O9" i="4"/>
  <c r="O8" i="4"/>
  <c r="P4" i="4"/>
  <c r="F4" i="4"/>
  <c r="O4" i="4"/>
  <c r="F20" i="18"/>
  <c r="G20" i="18"/>
  <c r="J20" i="18" s="1"/>
  <c r="P20" i="18" s="1"/>
  <c r="F14" i="18"/>
  <c r="G14" i="18"/>
  <c r="J14" i="18" s="1"/>
  <c r="P14" i="18" s="1"/>
  <c r="F19" i="18"/>
  <c r="O19" i="18" s="1"/>
  <c r="F18" i="16"/>
  <c r="O18" i="16" s="1"/>
  <c r="F8" i="16"/>
  <c r="O8" i="16" s="1"/>
  <c r="F18" i="18"/>
  <c r="G18" i="18" s="1"/>
  <c r="J18" i="18" s="1"/>
  <c r="P18" i="18" s="1"/>
  <c r="F17" i="18"/>
  <c r="O17" i="18" s="1"/>
  <c r="P12" i="16"/>
  <c r="P2" i="16"/>
  <c r="P2" i="4"/>
  <c r="J41" i="36"/>
  <c r="P41" i="36" s="1"/>
  <c r="G17" i="31"/>
  <c r="J17" i="31" s="1"/>
  <c r="P17" i="31" s="1"/>
  <c r="J10" i="33"/>
  <c r="P10" i="33" s="1"/>
  <c r="G6" i="33"/>
  <c r="O27" i="31"/>
  <c r="O23" i="31"/>
  <c r="O16" i="31"/>
  <c r="O6" i="26"/>
  <c r="G25" i="33"/>
  <c r="J25" i="33" s="1"/>
  <c r="P25" i="33" s="1"/>
  <c r="G105" i="33"/>
  <c r="J105" i="33" s="1"/>
  <c r="O10" i="26"/>
  <c r="O12" i="33"/>
  <c r="O10" i="33"/>
  <c r="O5" i="33"/>
  <c r="G4" i="33"/>
  <c r="J4" i="33" s="1"/>
  <c r="P4" i="33" s="1"/>
  <c r="G87" i="33"/>
  <c r="J87" i="33" s="1"/>
  <c r="P87" i="33" s="1"/>
  <c r="G77" i="33"/>
  <c r="J77" i="33" s="1"/>
  <c r="P77" i="33" s="1"/>
  <c r="J75" i="33"/>
  <c r="P75" i="33" s="1"/>
  <c r="G69" i="33"/>
  <c r="J69" i="33" s="1"/>
  <c r="P69" i="33" s="1"/>
  <c r="J67" i="33"/>
  <c r="P67" i="33" s="1"/>
  <c r="G61" i="33"/>
  <c r="J61" i="33" s="1"/>
  <c r="P61" i="33" s="1"/>
  <c r="G53" i="33"/>
  <c r="J53" i="33" s="1"/>
  <c r="P53" i="33" s="1"/>
  <c r="G45" i="33"/>
  <c r="J45" i="33" s="1"/>
  <c r="P45" i="33" s="1"/>
  <c r="G36" i="33"/>
  <c r="J36" i="33" s="1"/>
  <c r="P36" i="33" s="1"/>
  <c r="G34" i="33"/>
  <c r="J34" i="33" s="1"/>
  <c r="P34" i="33" s="1"/>
  <c r="G30" i="33"/>
  <c r="J30" i="33" s="1"/>
  <c r="P30" i="33" s="1"/>
  <c r="O105" i="33"/>
  <c r="G112" i="33"/>
  <c r="J112" i="33"/>
  <c r="P112" i="33" s="1"/>
  <c r="G103" i="33"/>
  <c r="J103" i="33" s="1"/>
  <c r="P103" i="33" s="1"/>
  <c r="G102" i="33"/>
  <c r="J102" i="33"/>
  <c r="P102" i="33" s="1"/>
  <c r="O58" i="36"/>
  <c r="O56" i="36"/>
  <c r="O50" i="36"/>
  <c r="O42" i="36"/>
  <c r="O39" i="36"/>
  <c r="O33" i="36"/>
  <c r="O31" i="36"/>
  <c r="O25" i="36"/>
  <c r="O23" i="36"/>
  <c r="P5" i="36"/>
  <c r="P62" i="36"/>
  <c r="P55" i="36"/>
  <c r="P38" i="36"/>
  <c r="P16" i="18"/>
  <c r="O6" i="18"/>
  <c r="O14" i="18"/>
  <c r="O20" i="18"/>
  <c r="O8" i="18"/>
  <c r="G91" i="33"/>
  <c r="J91" i="33" s="1"/>
  <c r="P91" i="33" s="1"/>
  <c r="G86" i="33"/>
  <c r="J86" i="33" s="1"/>
  <c r="P86" i="33" s="1"/>
  <c r="G84" i="33"/>
  <c r="J84" i="33" s="1"/>
  <c r="P84" i="33" s="1"/>
  <c r="G78" i="33"/>
  <c r="J78" i="33" s="1"/>
  <c r="G76" i="33"/>
  <c r="J76" i="33" s="1"/>
  <c r="P76" i="33" s="1"/>
  <c r="G70" i="33"/>
  <c r="J70" i="33" s="1"/>
  <c r="G68" i="33"/>
  <c r="J68" i="33" s="1"/>
  <c r="P68" i="33" s="1"/>
  <c r="G62" i="33"/>
  <c r="J62" i="33" s="1"/>
  <c r="G60" i="33"/>
  <c r="J60" i="33" s="1"/>
  <c r="P60" i="33" s="1"/>
  <c r="G54" i="33"/>
  <c r="J54" i="33" s="1"/>
  <c r="G52" i="33"/>
  <c r="J52" i="33" s="1"/>
  <c r="P52" i="33" s="1"/>
  <c r="G46" i="33"/>
  <c r="J46" i="33" s="1"/>
  <c r="G44" i="33"/>
  <c r="J44" i="33" s="1"/>
  <c r="P44" i="33" s="1"/>
  <c r="G39" i="33"/>
  <c r="J39" i="33" s="1"/>
  <c r="P39" i="33" s="1"/>
  <c r="G35" i="33"/>
  <c r="J35" i="33" s="1"/>
  <c r="P35" i="33"/>
  <c r="G31" i="33"/>
  <c r="J31" i="33" s="1"/>
  <c r="P31" i="33" s="1"/>
  <c r="G27" i="33"/>
  <c r="J27" i="33" s="1"/>
  <c r="P27" i="33"/>
  <c r="G24" i="33"/>
  <c r="J24" i="33" s="1"/>
  <c r="P24" i="33" s="1"/>
  <c r="G20" i="33"/>
  <c r="J20" i="33" s="1"/>
  <c r="P20" i="33"/>
  <c r="O87" i="33"/>
  <c r="O83" i="33"/>
  <c r="O81" i="33"/>
  <c r="O79" i="33"/>
  <c r="O77" i="33"/>
  <c r="O73" i="33"/>
  <c r="O71" i="33"/>
  <c r="O69" i="33"/>
  <c r="O65" i="33"/>
  <c r="O63" i="33"/>
  <c r="O61" i="33"/>
  <c r="O59" i="33"/>
  <c r="O57" i="33"/>
  <c r="O55" i="33"/>
  <c r="O53" i="33"/>
  <c r="O51" i="33"/>
  <c r="O49" i="33"/>
  <c r="O47" i="33"/>
  <c r="O45" i="33"/>
  <c r="O43" i="33"/>
  <c r="O40" i="33"/>
  <c r="O38" i="33"/>
  <c r="O36" i="33"/>
  <c r="O34" i="33"/>
  <c r="O32" i="33"/>
  <c r="O28" i="33"/>
  <c r="O25" i="33"/>
  <c r="O23" i="33"/>
  <c r="O21" i="33"/>
  <c r="O19" i="33"/>
  <c r="O17" i="33"/>
  <c r="O92" i="33"/>
  <c r="O90" i="33"/>
  <c r="P78" i="33"/>
  <c r="P70" i="33"/>
  <c r="P62" i="33"/>
  <c r="P54" i="33"/>
  <c r="P46" i="33"/>
  <c r="P56" i="36"/>
  <c r="P39" i="36"/>
  <c r="P13" i="26"/>
  <c r="G9" i="33"/>
  <c r="J9" i="33"/>
  <c r="P9" i="33" s="1"/>
  <c r="O9" i="33"/>
  <c r="P105" i="33"/>
  <c r="G5" i="31"/>
  <c r="J5" i="31" s="1"/>
  <c r="P5" i="31" s="1"/>
  <c r="G15" i="31"/>
  <c r="J15" i="31" s="1"/>
  <c r="P15" i="31" s="1"/>
  <c r="O15" i="31"/>
  <c r="G9" i="31"/>
  <c r="J9" i="31"/>
  <c r="P9" i="31" s="1"/>
  <c r="O9" i="31"/>
  <c r="G101" i="33"/>
  <c r="J101" i="33"/>
  <c r="P101" i="33" s="1"/>
  <c r="G107" i="33"/>
  <c r="J107" i="33" s="1"/>
  <c r="P107" i="33"/>
  <c r="G113" i="33"/>
  <c r="J113" i="33" s="1"/>
  <c r="P113" i="33" s="1"/>
  <c r="G117" i="33"/>
  <c r="J117" i="33"/>
  <c r="P117" i="33" s="1"/>
  <c r="G118" i="33"/>
  <c r="J118" i="33" s="1"/>
  <c r="P118" i="33" s="1"/>
  <c r="O10" i="4"/>
  <c r="O22" i="29"/>
  <c r="O5" i="18"/>
  <c r="O7" i="18"/>
  <c r="P21" i="29"/>
  <c r="O59" i="36"/>
  <c r="O55" i="36"/>
  <c r="O51" i="36"/>
  <c r="O47" i="36"/>
  <c r="O43" i="36"/>
  <c r="O38" i="36"/>
  <c r="O34" i="36"/>
  <c r="O16" i="36"/>
  <c r="J53" i="36"/>
  <c r="P53" i="36" s="1"/>
  <c r="J49" i="36"/>
  <c r="P49" i="36" s="1"/>
  <c r="J40" i="36"/>
  <c r="P40" i="36" s="1"/>
  <c r="P37" i="36"/>
  <c r="J31" i="36"/>
  <c r="P31" i="36" s="1"/>
  <c r="P28" i="36"/>
  <c r="J23" i="36"/>
  <c r="P23" i="36" s="1"/>
  <c r="P20" i="36"/>
  <c r="J14" i="36"/>
  <c r="P14" i="36" s="1"/>
  <c r="J11" i="36"/>
  <c r="P11" i="36" s="1"/>
  <c r="P8" i="36"/>
  <c r="O11" i="26"/>
  <c r="O8" i="26"/>
  <c r="G4" i="26"/>
  <c r="J4" i="26" s="1"/>
  <c r="P4" i="26" s="1"/>
  <c r="O4" i="26"/>
  <c r="G19" i="16"/>
  <c r="J19" i="16" s="1"/>
  <c r="P19" i="16" s="1"/>
  <c r="G11" i="33"/>
  <c r="J11" i="33" s="1"/>
  <c r="P11" i="33" s="1"/>
  <c r="G7" i="33"/>
  <c r="J7" i="33" s="1"/>
  <c r="P7" i="33" s="1"/>
  <c r="P5" i="33"/>
  <c r="O104" i="33"/>
  <c r="O102" i="33"/>
  <c r="G100" i="33"/>
  <c r="J100" i="33"/>
  <c r="P100" i="33" s="1"/>
  <c r="O100" i="33"/>
  <c r="G115" i="33"/>
  <c r="J115" i="33"/>
  <c r="P115" i="33" s="1"/>
  <c r="G114" i="33"/>
  <c r="J114" i="33" s="1"/>
  <c r="P114" i="33" s="1"/>
  <c r="G109" i="33"/>
  <c r="J109" i="33"/>
  <c r="P109" i="33" s="1"/>
  <c r="G108" i="33"/>
  <c r="J108" i="33" s="1"/>
  <c r="P108" i="33" s="1"/>
  <c r="G32" i="31"/>
  <c r="J32" i="31" s="1"/>
  <c r="P32" i="31" s="1"/>
  <c r="O32" i="31"/>
  <c r="G12" i="31"/>
  <c r="J12" i="31" s="1"/>
  <c r="P12" i="31" s="1"/>
  <c r="O12" i="31"/>
  <c r="G110" i="33"/>
  <c r="J110" i="33" s="1"/>
  <c r="P110" i="33"/>
  <c r="J34" i="31"/>
  <c r="P34" i="31" s="1"/>
  <c r="G30" i="31"/>
  <c r="J30" i="31"/>
  <c r="P30" i="31" s="1"/>
  <c r="O30" i="31"/>
  <c r="G16" i="29"/>
  <c r="J16" i="29" s="1"/>
  <c r="P16" i="29" s="1"/>
  <c r="G18" i="29"/>
  <c r="J18" i="29"/>
  <c r="P18" i="29" s="1"/>
  <c r="G15" i="29"/>
  <c r="J15" i="29" s="1"/>
  <c r="P15" i="29" s="1"/>
  <c r="P6" i="29"/>
  <c r="O18" i="18" l="1"/>
  <c r="G17" i="18"/>
  <c r="J17" i="18" s="1"/>
  <c r="P17" i="18" s="1"/>
  <c r="G19" i="18"/>
  <c r="J19" i="18" s="1"/>
  <c r="P19" i="18" s="1"/>
  <c r="G9" i="29"/>
  <c r="J9" i="29" s="1"/>
  <c r="P9" i="29" s="1"/>
  <c r="G5" i="29"/>
  <c r="J5" i="29" s="1"/>
  <c r="P5" i="29" s="1"/>
  <c r="O20" i="29"/>
  <c r="O23" i="29"/>
  <c r="G52" i="36"/>
  <c r="J52" i="36" s="1"/>
  <c r="P52" i="36" s="1"/>
  <c r="O52" i="36"/>
  <c r="G30" i="36"/>
  <c r="J30" i="36" s="1"/>
  <c r="P30" i="36" s="1"/>
  <c r="O30" i="36"/>
  <c r="G22" i="36"/>
  <c r="J22" i="36" s="1"/>
  <c r="P22" i="36" s="1"/>
  <c r="O22" i="36"/>
  <c r="G15" i="36"/>
  <c r="J15" i="36" s="1"/>
  <c r="P15" i="36" s="1"/>
  <c r="O15" i="36"/>
  <c r="G12" i="36"/>
  <c r="J12" i="36" s="1"/>
  <c r="P12" i="36" s="1"/>
  <c r="O12" i="36"/>
  <c r="G10" i="36"/>
  <c r="J10" i="36" s="1"/>
  <c r="P10" i="36" s="1"/>
  <c r="O10" i="36"/>
  <c r="O6" i="36"/>
  <c r="G6" i="36"/>
  <c r="J6" i="36" s="1"/>
  <c r="P6" i="36" s="1"/>
  <c r="O48" i="36"/>
  <c r="O45" i="36"/>
  <c r="G60" i="36"/>
  <c r="J60" i="36" s="1"/>
  <c r="P60" i="36" s="1"/>
  <c r="O60" i="36"/>
  <c r="J58" i="36"/>
  <c r="P58" i="36" s="1"/>
  <c r="J46" i="36"/>
  <c r="P46" i="36" s="1"/>
  <c r="G44" i="36"/>
  <c r="J44" i="36" s="1"/>
  <c r="P44" i="36" s="1"/>
  <c r="O44" i="36"/>
  <c r="J42" i="36"/>
  <c r="P42" i="36" s="1"/>
  <c r="G35" i="36"/>
  <c r="J35" i="36" s="1"/>
  <c r="P35" i="36" s="1"/>
  <c r="O35" i="36"/>
  <c r="J33" i="36"/>
  <c r="P33" i="36" s="1"/>
  <c r="G26" i="36"/>
  <c r="J26" i="36" s="1"/>
  <c r="P26" i="36" s="1"/>
  <c r="O26" i="36"/>
  <c r="J25" i="36"/>
  <c r="P25" i="36" s="1"/>
  <c r="J13" i="36"/>
  <c r="P13" i="36" s="1"/>
  <c r="O8" i="33"/>
  <c r="G8" i="33"/>
  <c r="J8" i="33" s="1"/>
  <c r="P8" i="33" s="1"/>
  <c r="O89" i="33"/>
  <c r="G23" i="33"/>
  <c r="J23" i="33" s="1"/>
  <c r="P23" i="33" s="1"/>
  <c r="G90" i="33"/>
  <c r="J90" i="33" s="1"/>
  <c r="P90" i="33" s="1"/>
  <c r="G17" i="33"/>
  <c r="J17" i="33" s="1"/>
  <c r="P17" i="33" s="1"/>
  <c r="G83" i="33"/>
  <c r="J83" i="33" s="1"/>
  <c r="P83" i="33" s="1"/>
  <c r="G79" i="33"/>
  <c r="J79" i="33" s="1"/>
  <c r="P79" i="33" s="1"/>
  <c r="G59" i="33"/>
  <c r="J59" i="33" s="1"/>
  <c r="P59" i="33" s="1"/>
  <c r="G55" i="33"/>
  <c r="J55" i="33" s="1"/>
  <c r="P55" i="33" s="1"/>
  <c r="G51" i="33"/>
  <c r="J51" i="33" s="1"/>
  <c r="P51" i="33" s="1"/>
  <c r="G47" i="33"/>
  <c r="J47" i="33" s="1"/>
  <c r="P47" i="33" s="1"/>
  <c r="G38" i="33"/>
  <c r="J38" i="33" s="1"/>
  <c r="P38" i="33" s="1"/>
  <c r="G106" i="33"/>
  <c r="J106" i="33" s="1"/>
  <c r="P106" i="33" s="1"/>
  <c r="G116" i="33"/>
  <c r="J116" i="33" s="1"/>
  <c r="P116" i="33" s="1"/>
  <c r="G111" i="33"/>
  <c r="J111" i="33" s="1"/>
  <c r="P111" i="33" s="1"/>
  <c r="O67" i="33"/>
  <c r="O75" i="33"/>
  <c r="G18" i="33"/>
  <c r="J18" i="33" s="1"/>
  <c r="P18" i="33" s="1"/>
  <c r="G22" i="33"/>
  <c r="J22" i="33" s="1"/>
  <c r="P22" i="33" s="1"/>
  <c r="G26" i="33"/>
  <c r="J26" i="33" s="1"/>
  <c r="P26" i="33" s="1"/>
  <c r="G29" i="33"/>
  <c r="J29" i="33" s="1"/>
  <c r="P29" i="33" s="1"/>
  <c r="G33" i="33"/>
  <c r="J33" i="33" s="1"/>
  <c r="P33" i="33" s="1"/>
  <c r="G37" i="33"/>
  <c r="J37" i="33" s="1"/>
  <c r="P37" i="33" s="1"/>
  <c r="G41" i="33"/>
  <c r="J41" i="33" s="1"/>
  <c r="P41" i="33" s="1"/>
  <c r="G42" i="33"/>
  <c r="J42" i="33" s="1"/>
  <c r="P42" i="33" s="1"/>
  <c r="G48" i="33"/>
  <c r="J48" i="33" s="1"/>
  <c r="P48" i="33" s="1"/>
  <c r="G50" i="33"/>
  <c r="J50" i="33" s="1"/>
  <c r="P50" i="33" s="1"/>
  <c r="G56" i="33"/>
  <c r="J56" i="33" s="1"/>
  <c r="P56" i="33" s="1"/>
  <c r="G58" i="33"/>
  <c r="J58" i="33" s="1"/>
  <c r="P58" i="33" s="1"/>
  <c r="G64" i="33"/>
  <c r="J64" i="33" s="1"/>
  <c r="P64" i="33" s="1"/>
  <c r="G66" i="33"/>
  <c r="J66" i="33" s="1"/>
  <c r="P66" i="33" s="1"/>
  <c r="G72" i="33"/>
  <c r="J72" i="33" s="1"/>
  <c r="P72" i="33" s="1"/>
  <c r="G74" i="33"/>
  <c r="J74" i="33" s="1"/>
  <c r="P74" i="33" s="1"/>
  <c r="G80" i="33"/>
  <c r="J80" i="33" s="1"/>
  <c r="P80" i="33" s="1"/>
  <c r="G82" i="33"/>
  <c r="J82" i="33" s="1"/>
  <c r="P82" i="33" s="1"/>
  <c r="G85" i="33"/>
  <c r="J85" i="33" s="1"/>
  <c r="P85" i="33" s="1"/>
  <c r="G88" i="33"/>
  <c r="J88" i="33" s="1"/>
  <c r="P88" i="33" s="1"/>
  <c r="G93" i="33"/>
  <c r="J93" i="33" s="1"/>
  <c r="P93" i="33" s="1"/>
  <c r="G28" i="33"/>
  <c r="J28" i="33" s="1"/>
  <c r="P28" i="33" s="1"/>
  <c r="G40" i="33"/>
  <c r="J40" i="33" s="1"/>
  <c r="P40" i="33" s="1"/>
  <c r="G65" i="33"/>
  <c r="J65" i="33" s="1"/>
  <c r="P65" i="33" s="1"/>
  <c r="G73" i="33"/>
  <c r="J73" i="33" s="1"/>
  <c r="P73" i="33" s="1"/>
  <c r="G81" i="33"/>
  <c r="J81" i="33" s="1"/>
  <c r="P81" i="33" s="1"/>
  <c r="G92" i="33"/>
  <c r="J92" i="33" s="1"/>
  <c r="P92" i="33" s="1"/>
  <c r="G21" i="33"/>
  <c r="J21" i="33" s="1"/>
  <c r="P21" i="33" s="1"/>
  <c r="J6" i="33"/>
  <c r="P6" i="33" s="1"/>
  <c r="G71" i="33"/>
  <c r="J71" i="33" s="1"/>
  <c r="P71" i="33" s="1"/>
  <c r="G63" i="33"/>
  <c r="J63" i="33" s="1"/>
  <c r="P63" i="33" s="1"/>
  <c r="G43" i="33"/>
  <c r="J43" i="33" s="1"/>
  <c r="P43" i="33" s="1"/>
  <c r="P33" i="31"/>
  <c r="P31" i="31"/>
  <c r="P29" i="31"/>
  <c r="P25" i="31"/>
  <c r="P21" i="31"/>
  <c r="P7" i="31"/>
  <c r="J26" i="31"/>
  <c r="P26" i="31" s="1"/>
  <c r="J22" i="31"/>
  <c r="P22" i="31" s="1"/>
  <c r="J16" i="31"/>
  <c r="P16" i="31" s="1"/>
  <c r="J14" i="31"/>
  <c r="P14" i="31" s="1"/>
  <c r="P13" i="31"/>
  <c r="J10" i="31"/>
  <c r="P10" i="31" s="1"/>
  <c r="J8" i="31"/>
  <c r="P8" i="31" s="1"/>
  <c r="O9" i="26"/>
  <c r="O13" i="31"/>
  <c r="O21" i="31"/>
  <c r="O25" i="31"/>
  <c r="O33" i="31"/>
  <c r="O29" i="31"/>
  <c r="O26" i="31"/>
  <c r="O22" i="31"/>
  <c r="O14" i="31"/>
  <c r="O10" i="31"/>
  <c r="O7" i="31"/>
</calcChain>
</file>

<file path=xl/sharedStrings.xml><?xml version="1.0" encoding="utf-8"?>
<sst xmlns="http://schemas.openxmlformats.org/spreadsheetml/2006/main" count="1050" uniqueCount="404">
  <si>
    <t>55/1445</t>
  </si>
  <si>
    <t>ΑΗ244152</t>
  </si>
  <si>
    <t>55/1372</t>
  </si>
  <si>
    <t>Χ580171</t>
  </si>
  <si>
    <t>55/1233</t>
  </si>
  <si>
    <t>ΑΗ052035</t>
  </si>
  <si>
    <t>45/1612</t>
  </si>
  <si>
    <t>ΑΗ015585</t>
  </si>
  <si>
    <t>66/1821</t>
  </si>
  <si>
    <t>ΑΖ530720</t>
  </si>
  <si>
    <t>66/1003</t>
  </si>
  <si>
    <t>Χ657749</t>
  </si>
  <si>
    <t>37/1619</t>
  </si>
  <si>
    <t>ΑΗ042592</t>
  </si>
  <si>
    <t>55/1727</t>
  </si>
  <si>
    <t>ΑΖ215424</t>
  </si>
  <si>
    <t>55/1248</t>
  </si>
  <si>
    <t>ΑΜ637357</t>
  </si>
  <si>
    <t>66/1515</t>
  </si>
  <si>
    <t>ΑΜ071765</t>
  </si>
  <si>
    <t>37/1420</t>
  </si>
  <si>
    <t>ΑΜ613535</t>
  </si>
  <si>
    <t>45/1676</t>
  </si>
  <si>
    <t>ΠΝΕΥΜΟΝΟΛΟΓΙΑΣ- ΦΥΜΑΤΙΟΛΟΓΙΑΣ</t>
  </si>
  <si>
    <t>1.39.1 - 1.39.7 ΕΠΙΜΕΛΗΤΗ Β΄ ΑΝΑΣΘΗΣΙΟΛΟΓΙΑΣ ή ΠΑΘΟΛΟΓΙΑΣ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(1) ΘΕΣΗ</t>
  </si>
  <si>
    <t>ΑΚ829357</t>
  </si>
  <si>
    <t>45/1128</t>
  </si>
  <si>
    <t>ΠΝΕΜΟΝΟΛΟΓΙΑΣ - ΦΥΜΑΤΙΟΛΟΓΙΑΣ</t>
  </si>
  <si>
    <t>ΑΜ635026</t>
  </si>
  <si>
    <t>61/1329</t>
  </si>
  <si>
    <t>1.53.1 - 1.53.7 ΕΠΙΜΕΛΗΤΗ Β΄ ΑΝΑΣΘΗΣΙΟΛΟΓΙΑΣ ή ΠΑΘΟΛΟΓΙΑΣ ή ΚΑΡΔΙΟΛΟΓΙΑΣ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διοικηση - συντονισμό του έργου της εφημερίας (για το ΤΕΠ)                                                                                                           (1) ΘΕΣΗ</t>
  </si>
  <si>
    <r>
      <t xml:space="preserve">1.66.1 - 1.66.6 </t>
    </r>
    <r>
      <rPr>
        <b/>
        <sz val="10"/>
        <color indexed="55"/>
        <rFont val="Calibri"/>
        <family val="2"/>
        <charset val="161"/>
      </rPr>
      <t>ΕΠΙΜΕΛΗΤΗ Α΄ ΑΝΑΣΘΗΣΙΟΛΟΓΙΑΣ ή ΠΑΘΟΛΟΓΙΑΣ ή ΚΑΡΔΙΟΛΟΓΙΑΣ ή  ΧΕΙΡΟΥΡΓΙΚΗΣ ή ΠΝΕΥΜΟΝΟΛΟΓΙΑΣ - ΦΥΜΑΤΙΟΛΟΓΙΑΣ με αποδεδειγμένη εμπειρία και γνώση στην επείγουσα ιατρική ή εξειδίκευση στη Μ.Ε.Θ . ή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ή εξειδίκευση (για το Τ.Ε.Π.) -                                    (2) ΘΕΣΕΙΣ</t>
    </r>
  </si>
  <si>
    <t>ΑΕ055513</t>
  </si>
  <si>
    <t>37/1388</t>
  </si>
  <si>
    <t>35/578</t>
  </si>
  <si>
    <t>2.50.1 - 2.50.7 ΕΠΙΜΕΛΗΤΗ Α΄  ΑΝΑΣΘΗΣΙΟΛΟΓΙΑΣ ή ΠΑΘΟΛΟΓΙΑΣ ή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  (1) ΘΕΣΗ</t>
  </si>
  <si>
    <t>2.51.1 - 2.51.7 ΕΠΙΜΕΛΗΤΗ Β΄  ΑΝΑΣΘΗΣΙΟΛΟΓΙΑΣ ή ΠΑΘΟΛΟΓΙΑΣ ή ΚΑΡΔΙΟΛΟΓΙΑΣ ή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(2) ΘΕΣΕΙΣ</t>
  </si>
  <si>
    <t>45/846</t>
  </si>
  <si>
    <t>ΑΒ205282</t>
  </si>
  <si>
    <t>ΜΕΤΑ  ΤΗΝ ΑΝΑΓΩΓΗ ΠΙΝΑΚΑΣ 4</t>
  </si>
  <si>
    <t>A/A</t>
  </si>
  <si>
    <t>ΑΔΤ</t>
  </si>
  <si>
    <t>ΒΑΘΜΙΔΑ- ΕΙΔΙΚΟΤΗΤΑ</t>
  </si>
  <si>
    <t>ΠΡΟΫΠΗΡΕΣΙΑ</t>
  </si>
  <si>
    <t>ΕΠΙΣΤΗΜΟΝΙΚΟ ΕΡΓΟ</t>
  </si>
  <si>
    <t>ΕΚΠΑΙΔΕΥΤΙΚΟ ΕΡΓΟ</t>
  </si>
  <si>
    <t>ΑΘΡΟΙΣΜΑ ΠΡΙΝ ΤΗΝ ΑΝΑΓΩΓΗ</t>
  </si>
  <si>
    <t>ΠΡΙΝ ΤΗΝ ΑΝΑΓΩΓΗ</t>
  </si>
  <si>
    <t>ΥΠΟΤΡΕΤΡΑΠΛΑΣΙΑΣΜΟΣ</t>
  </si>
  <si>
    <t>ΜΕΤΑ ΤΗΝ ΑΝΑΓΩΓΗ ΣΤΑ 125</t>
  </si>
  <si>
    <t>ΜΟΡΙΑ ΕΙΔΙΚΗΣ ΕΜΠΕΙΡΙΑΣ</t>
  </si>
  <si>
    <t>ΜΕΤΑ ΤΗΝ ΑΝΑΓΩΓΗ ΣΤΑ 375</t>
  </si>
  <si>
    <t>ΣΥΝΟΛΟ ΜΕΤΑ ΤΗΝ ΑΝΑΓΩΓΗ ΣΤΑ 125 ΚΑΙ 375</t>
  </si>
  <si>
    <t>ΜΟΡΙΟΔΟΤΗΣΗ ΜΕΤΑ ΤΗΝ ΑΝΑΓΩΓΗ ΣΤΑ 300</t>
  </si>
  <si>
    <t>ΠΡΙΝ ΤΗΝ ΑΝΑΓΩΓΗ ΠΙΝΑΚΑΣ 4</t>
  </si>
  <si>
    <t>ΑΘΡΟΙΣΜΑ ΜΕΤΑ ΤΗΝ ΑΝΑΓΩΓΗ</t>
  </si>
  <si>
    <t>ΠΡΙΝ ΤΗΝ ΑΝΑΓΩΓΗ ΤΩΝ 200</t>
  </si>
  <si>
    <t>ΜΕΤΑ ΤΗΝ ΑΝΑΓΩΓΗ ΤΩΝ 200</t>
  </si>
  <si>
    <t>ΠΡΙΝ ΤΗΝ ΑΝΑΓΩΓΗ ΤΩΝ 300</t>
  </si>
  <si>
    <t>ΑΡΙΘΜΟΣ ΠΡΩΤΟΚΟΛΛΟΥ ΑΙΤΗΣΗΣ</t>
  </si>
  <si>
    <t>Α/Α</t>
  </si>
  <si>
    <t>2.11.1 - 2.11. 7  ΕΠΙΜΕΛΗΤΗ Β ΄ ΑΝΑΣΘΗΣΙΟΛΟΓΙΑΣ ή ΠΑΘΟΛΟΓΙΑΣ ή ΚΑΡΔΙΟΛΟΓΙΑΣ ή 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                                   (1)  ΘΕΣΗ</t>
  </si>
  <si>
    <t>2.17.1 - 2.17.2  ΕΠΙΜΕΛΗΤΗ Α΄  ΠΑΘΟΛΟΓΙΑΣ 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                    (1) ΘΕΣΗ</t>
  </si>
  <si>
    <t>2.19.1 - 2.19.2  ΕΠΙΜΕΛΗΤΗ Β΄ ΠΑΘΟΛΟΓΙΑΣ 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    (1) ΘΕΣΗ</t>
  </si>
  <si>
    <t>2.20.1 - 2.20.2  ΕΠΙΜΕΛΗΤΗ Β΄  ΧΕΙΡΟΥΡΓΙΚΗΣ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(1 ) ΘΕΣΗ</t>
  </si>
  <si>
    <t>2.18.1 - 2.18 2  ΕΠΙΜΕΛΗΤΗ Α΄  ΧΕΙΡΟΥΡΓΙΚΗΣ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(1) ΘΕΣΗ</t>
  </si>
  <si>
    <t>66/1213</t>
  </si>
  <si>
    <t>ΑΕ141692</t>
  </si>
  <si>
    <t>55/645</t>
  </si>
  <si>
    <t>Χ682954</t>
  </si>
  <si>
    <t>55/136</t>
  </si>
  <si>
    <t>ΑΜ106317</t>
  </si>
  <si>
    <t>55/86</t>
  </si>
  <si>
    <t>ΑΒ016366</t>
  </si>
  <si>
    <t>52/1350</t>
  </si>
  <si>
    <t>ΑΗ498803</t>
  </si>
  <si>
    <t>52/1287</t>
  </si>
  <si>
    <t>45/834</t>
  </si>
  <si>
    <t>45/1509</t>
  </si>
  <si>
    <t>45/1416</t>
  </si>
  <si>
    <t>45/905</t>
  </si>
  <si>
    <t>Χ217894</t>
  </si>
  <si>
    <t>Π118133</t>
  </si>
  <si>
    <t>45/412</t>
  </si>
  <si>
    <t>ΑΝ711443</t>
  </si>
  <si>
    <t>45/1377</t>
  </si>
  <si>
    <t>45/890</t>
  </si>
  <si>
    <t>45/590</t>
  </si>
  <si>
    <t>45/317</t>
  </si>
  <si>
    <t>ΑΜ201736</t>
  </si>
  <si>
    <t>ΑΚ539823</t>
  </si>
  <si>
    <t>ΑΜ140527</t>
  </si>
  <si>
    <t>Φ101214</t>
  </si>
  <si>
    <t>37/907</t>
  </si>
  <si>
    <t>39/854</t>
  </si>
  <si>
    <t>37/1044</t>
  </si>
  <si>
    <t>ΑΗ533612</t>
  </si>
  <si>
    <t>ΑΕ549398</t>
  </si>
  <si>
    <t>Χ415345</t>
  </si>
  <si>
    <t>37/880</t>
  </si>
  <si>
    <t>ΑΕ741751</t>
  </si>
  <si>
    <t>ΑΚ364967</t>
  </si>
  <si>
    <t>ΑΚ159927</t>
  </si>
  <si>
    <t>ΑΗ648655</t>
  </si>
  <si>
    <t>61/706</t>
  </si>
  <si>
    <t>ΑΗ210711</t>
  </si>
  <si>
    <t>66/1363</t>
  </si>
  <si>
    <t>ΑΗ416788</t>
  </si>
  <si>
    <t>52/1182</t>
  </si>
  <si>
    <t>ΑΒ550137</t>
  </si>
  <si>
    <t>39/911</t>
  </si>
  <si>
    <t>ΑΙ430645</t>
  </si>
  <si>
    <t>66/838</t>
  </si>
  <si>
    <t>ΑΑ063791</t>
  </si>
  <si>
    <t>55/1226</t>
  </si>
  <si>
    <t>ΑΝ501776</t>
  </si>
  <si>
    <t>55/268</t>
  </si>
  <si>
    <t>ΑΝ078868</t>
  </si>
  <si>
    <t>55/1305</t>
  </si>
  <si>
    <t>ΑΑ067039</t>
  </si>
  <si>
    <t>55/1050</t>
  </si>
  <si>
    <t>ΑΗ563925</t>
  </si>
  <si>
    <t>55/26</t>
  </si>
  <si>
    <t>Π755058</t>
  </si>
  <si>
    <t>61/1472</t>
  </si>
  <si>
    <t>ΑΒ620628</t>
  </si>
  <si>
    <t>61/1491</t>
  </si>
  <si>
    <t>ΑΕ534913</t>
  </si>
  <si>
    <t>61/789</t>
  </si>
  <si>
    <t>Π681015</t>
  </si>
  <si>
    <t>61/723</t>
  </si>
  <si>
    <t>ΑΚ242733</t>
  </si>
  <si>
    <t>61/1289</t>
  </si>
  <si>
    <t>ΑΖ168816</t>
  </si>
  <si>
    <t>61/1485</t>
  </si>
  <si>
    <t>Ξ020178</t>
  </si>
  <si>
    <t>61/1033</t>
  </si>
  <si>
    <t>ΑΝ171022</t>
  </si>
  <si>
    <t>66/694</t>
  </si>
  <si>
    <t>ΑΜ301165</t>
  </si>
  <si>
    <t>37/1316</t>
  </si>
  <si>
    <t>Σ580879</t>
  </si>
  <si>
    <t>37/1514</t>
  </si>
  <si>
    <t>ΑΝ076486</t>
  </si>
  <si>
    <t>37/876</t>
  </si>
  <si>
    <t>Τ024629</t>
  </si>
  <si>
    <t>37/1235</t>
  </si>
  <si>
    <t>ΑΖ272373</t>
  </si>
  <si>
    <t>52/853</t>
  </si>
  <si>
    <t>ΑΙ139938</t>
  </si>
  <si>
    <t>52/558</t>
  </si>
  <si>
    <t>ΑΖ637959</t>
  </si>
  <si>
    <t>52/839</t>
  </si>
  <si>
    <t>Τ512350</t>
  </si>
  <si>
    <t>52/1446</t>
  </si>
  <si>
    <t>ΑΒ664766</t>
  </si>
  <si>
    <t>52/56</t>
  </si>
  <si>
    <t>ΑΙ 129599</t>
  </si>
  <si>
    <t>52/646</t>
  </si>
  <si>
    <t>ΑΒ791239</t>
  </si>
  <si>
    <t>45/666</t>
  </si>
  <si>
    <t>ΑΙ600300</t>
  </si>
  <si>
    <t>45/1227</t>
  </si>
  <si>
    <t>ΑΚ457962</t>
  </si>
  <si>
    <t>45/196</t>
  </si>
  <si>
    <t>ΑΜ936535</t>
  </si>
  <si>
    <t>39/308</t>
  </si>
  <si>
    <t>ΑΕ055912</t>
  </si>
  <si>
    <t>39/1292</t>
  </si>
  <si>
    <t>ΑΒ323150</t>
  </si>
  <si>
    <t>37/1746</t>
  </si>
  <si>
    <t>Τ090825</t>
  </si>
  <si>
    <t>55/324</t>
  </si>
  <si>
    <t>ΑΖ931352</t>
  </si>
  <si>
    <t>55/1732</t>
  </si>
  <si>
    <t>ΑΕ430757</t>
  </si>
  <si>
    <t>45/1343</t>
  </si>
  <si>
    <t>ΑΗ431993</t>
  </si>
  <si>
    <t>37/708</t>
  </si>
  <si>
    <t>Φ296263</t>
  </si>
  <si>
    <t>55/1190</t>
  </si>
  <si>
    <t>ΑΙ051482</t>
  </si>
  <si>
    <t>55/1663</t>
  </si>
  <si>
    <t>ΑΗ719540</t>
  </si>
  <si>
    <t>55/1384</t>
  </si>
  <si>
    <t>ΑΒ060428</t>
  </si>
  <si>
    <t>55/1171</t>
  </si>
  <si>
    <t>Π965935</t>
  </si>
  <si>
    <t>37/370</t>
  </si>
  <si>
    <t>ΑΝ076634</t>
  </si>
  <si>
    <t>61/832</t>
  </si>
  <si>
    <t>Π636630</t>
  </si>
  <si>
    <t>61/559</t>
  </si>
  <si>
    <t>ΑΗ053391</t>
  </si>
  <si>
    <t>52/462</t>
  </si>
  <si>
    <t>ΑΜ449552</t>
  </si>
  <si>
    <t>45/1752</t>
  </si>
  <si>
    <t>ΑΒ769591</t>
  </si>
  <si>
    <t>66/1130</t>
  </si>
  <si>
    <t>ΑΖ034821</t>
  </si>
  <si>
    <t>55/851</t>
  </si>
  <si>
    <t>ΑΝ159900</t>
  </si>
  <si>
    <t>55/1001</t>
  </si>
  <si>
    <t>Φ368029</t>
  </si>
  <si>
    <t>61/1637</t>
  </si>
  <si>
    <t>ΑΕ800903</t>
  </si>
  <si>
    <t>61/618</t>
  </si>
  <si>
    <t>ΑΒ022397</t>
  </si>
  <si>
    <t>45/1064</t>
  </si>
  <si>
    <t>ΑΝ077382</t>
  </si>
  <si>
    <t>45/109</t>
  </si>
  <si>
    <t>ΑΚ428458</t>
  </si>
  <si>
    <t>37/598</t>
  </si>
  <si>
    <t>ΑΙ117420</t>
  </si>
  <si>
    <t>66/164</t>
  </si>
  <si>
    <t>Σ034701</t>
  </si>
  <si>
    <t>66/1685</t>
  </si>
  <si>
    <t>Π386746</t>
  </si>
  <si>
    <t>52/22</t>
  </si>
  <si>
    <t>ΑΙ609815</t>
  </si>
  <si>
    <t>52/811</t>
  </si>
  <si>
    <t>52/976</t>
  </si>
  <si>
    <t>ΑΜ535560</t>
  </si>
  <si>
    <t>37/1035</t>
  </si>
  <si>
    <t>ΑΕ629253</t>
  </si>
  <si>
    <t>55/1698</t>
  </si>
  <si>
    <t>ΑΚ233021</t>
  </si>
  <si>
    <t>45/1099</t>
  </si>
  <si>
    <t>ΑΝ080962</t>
  </si>
  <si>
    <t>45/488</t>
  </si>
  <si>
    <t>Χ512929</t>
  </si>
  <si>
    <t>55/1734</t>
  </si>
  <si>
    <t>ΑΚ132392</t>
  </si>
  <si>
    <t>45/859</t>
  </si>
  <si>
    <t>ΑΕ970067</t>
  </si>
  <si>
    <t>39/552</t>
  </si>
  <si>
    <t>Π334976</t>
  </si>
  <si>
    <t>37/916</t>
  </si>
  <si>
    <t>ΑΗ117065</t>
  </si>
  <si>
    <t>61/1304</t>
  </si>
  <si>
    <t>ΑΝ011713</t>
  </si>
  <si>
    <t>61/1555</t>
  </si>
  <si>
    <t>ΑΒ664163</t>
  </si>
  <si>
    <t>61/1276</t>
  </si>
  <si>
    <t>Σ504417</t>
  </si>
  <si>
    <t>61/742</t>
  </si>
  <si>
    <t>ΑΙ108973</t>
  </si>
  <si>
    <t>ΕΚΠΑΙΔΕΥΤΙΚΟ ΕΡΓΟ ΩΣ ΕΚΠΑΙΔΕΥΟΜΕΝΟΣ</t>
  </si>
  <si>
    <t>Π569642</t>
  </si>
  <si>
    <t>55/371</t>
  </si>
  <si>
    <t xml:space="preserve">1.4.1 - 1.4.7 ΕΠΙΜΕΛΗΤΗΣ Β ΑΝΑΣΘΗΣΙΟΛΟΓΙΑΣ ή ΠΑΘΟΛΟΓΙΑΣ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(1) ΘΕΣΗ </t>
  </si>
  <si>
    <t>ΑΝΑΙΣΘΗΣΙΟΛΟΓΙΑΣ</t>
  </si>
  <si>
    <t xml:space="preserve"> Σ580879</t>
  </si>
  <si>
    <t>ΑΖ442560</t>
  </si>
  <si>
    <t>37/1255</t>
  </si>
  <si>
    <t>ΑΜ077610</t>
  </si>
  <si>
    <t>37/1126</t>
  </si>
  <si>
    <t>ΑΝ541919</t>
  </si>
  <si>
    <t>37/900</t>
  </si>
  <si>
    <t>ΑΒ553859</t>
  </si>
  <si>
    <t>37/594</t>
  </si>
  <si>
    <t>ΑΝ3828545</t>
  </si>
  <si>
    <t>37/578</t>
  </si>
  <si>
    <t>ΑΕ061670</t>
  </si>
  <si>
    <t>37/455</t>
  </si>
  <si>
    <t>ΑΒ295088</t>
  </si>
  <si>
    <t>37/396</t>
  </si>
  <si>
    <t>ΠΑΘΟΛΟΓΙΑΣ</t>
  </si>
  <si>
    <t>ΑΙ023906</t>
  </si>
  <si>
    <t>55/1160</t>
  </si>
  <si>
    <t>ΑΒ564453</t>
  </si>
  <si>
    <t>55/871</t>
  </si>
  <si>
    <t>Ξ168454</t>
  </si>
  <si>
    <t>55/554</t>
  </si>
  <si>
    <t>Σ698665</t>
  </si>
  <si>
    <t>55/78</t>
  </si>
  <si>
    <t>ΚΑΡΔΙΟΛΟΓΙΑΣ</t>
  </si>
  <si>
    <t>ΑΗ998255</t>
  </si>
  <si>
    <t>45/1116</t>
  </si>
  <si>
    <t>ΑΚ012977</t>
  </si>
  <si>
    <t>45/1024</t>
  </si>
  <si>
    <t>ΑΒ318724</t>
  </si>
  <si>
    <t>45/879</t>
  </si>
  <si>
    <t>ΑΒ770240</t>
  </si>
  <si>
    <t>45/640</t>
  </si>
  <si>
    <t>ΑΕ088389</t>
  </si>
  <si>
    <t>45/357</t>
  </si>
  <si>
    <t>ΧΕΙΡΟΥΡΓΙΚΗΣ</t>
  </si>
  <si>
    <t>ΑΒ523950</t>
  </si>
  <si>
    <t>66/1399</t>
  </si>
  <si>
    <t>ΠΝΕΥΜΟΝΟΛΟΓΙΑΣ - ΦΥΜΑΤΙΟΛΟΓΙΑΣ</t>
  </si>
  <si>
    <t>ΑΗ062648</t>
  </si>
  <si>
    <t>61/1716</t>
  </si>
  <si>
    <t>ΑΚ028511</t>
  </si>
  <si>
    <t>61/1438</t>
  </si>
  <si>
    <t>ΑΒ358622</t>
  </si>
  <si>
    <t>61/576</t>
  </si>
  <si>
    <t>ΑΙ677843</t>
  </si>
  <si>
    <t>61/564</t>
  </si>
  <si>
    <t>ΑΖ618062</t>
  </si>
  <si>
    <t>61/546</t>
  </si>
  <si>
    <t>ΑΑ095218</t>
  </si>
  <si>
    <t>61/159</t>
  </si>
  <si>
    <t>ΟΡΘΟΠΕΔΙΚΗΣ</t>
  </si>
  <si>
    <t>ΑΚ163325</t>
  </si>
  <si>
    <t>52/1405</t>
  </si>
  <si>
    <t>ΑΗ142997</t>
  </si>
  <si>
    <t>52/1147</t>
  </si>
  <si>
    <t>ΑΜ151715</t>
  </si>
  <si>
    <t>52/242</t>
  </si>
  <si>
    <t>ΓΕΝΙΚΗΣ ΙΑΤΡΙΚΗΣ</t>
  </si>
  <si>
    <t>ΑΜ150260</t>
  </si>
  <si>
    <t>39/1210</t>
  </si>
  <si>
    <t>66/1436</t>
  </si>
  <si>
    <t>Τ521080</t>
  </si>
  <si>
    <t>66/692</t>
  </si>
  <si>
    <t>ΑΝ086799</t>
  </si>
  <si>
    <t>66/489</t>
  </si>
  <si>
    <t>Χ171352</t>
  </si>
  <si>
    <t>66/80</t>
  </si>
  <si>
    <t>ΧΕΙΡΟΥΡΓΙΚΗ</t>
  </si>
  <si>
    <t>ΠΑΘΟΛΟΓΙΑ</t>
  </si>
  <si>
    <t>ΟΡΘΟΠΕΔΙΚΗ</t>
  </si>
  <si>
    <t>ΚΑΡΔΙΟΛΟΓΙΑ</t>
  </si>
  <si>
    <t>ΓΕΝΙΚΗ ΙΑΤΡΙΚΗ</t>
  </si>
  <si>
    <t>ΑΝΑΙΣΘΗΣΙΟΛΟΓΙΑ</t>
  </si>
  <si>
    <t>ΠΝΕΥΜΟΝΟΛΟΓΙΑ - ΦΥΜΑΤΙΟΛΟΓΙΑ</t>
  </si>
  <si>
    <t>ΑΖ082505</t>
  </si>
  <si>
    <t>52/655</t>
  </si>
  <si>
    <t>Ρ257039</t>
  </si>
  <si>
    <t>52/515</t>
  </si>
  <si>
    <t>ΑΙ576202</t>
  </si>
  <si>
    <t>52/123</t>
  </si>
  <si>
    <t>ΑΗ753890</t>
  </si>
  <si>
    <t>45/307</t>
  </si>
  <si>
    <t>ΑΒ728625</t>
  </si>
  <si>
    <t>61/1117</t>
  </si>
  <si>
    <t>Σ573909</t>
  </si>
  <si>
    <t>55/1435</t>
  </si>
  <si>
    <t>Τ041046</t>
  </si>
  <si>
    <t>55/441</t>
  </si>
  <si>
    <t>Π929643</t>
  </si>
  <si>
    <t>55/369</t>
  </si>
  <si>
    <t>ΑΖ060211</t>
  </si>
  <si>
    <t>55/167</t>
  </si>
  <si>
    <t>ΑΒ665730</t>
  </si>
  <si>
    <t>61/941</t>
  </si>
  <si>
    <t>ΑΗ535126</t>
  </si>
  <si>
    <t>61/627</t>
  </si>
  <si>
    <t>ΑΜ504210</t>
  </si>
  <si>
    <t>61/531</t>
  </si>
  <si>
    <t>ΑΙ576979</t>
  </si>
  <si>
    <t>61/449</t>
  </si>
  <si>
    <t>ΑΒ424645</t>
  </si>
  <si>
    <t>61/416</t>
  </si>
  <si>
    <t>ΑΙ098276</t>
  </si>
  <si>
    <t>61/212</t>
  </si>
  <si>
    <t>ΑΗ046167</t>
  </si>
  <si>
    <t>45/1668</t>
  </si>
  <si>
    <t>Χ061945</t>
  </si>
  <si>
    <t>37/1804</t>
  </si>
  <si>
    <t>ΑΜ254867</t>
  </si>
  <si>
    <t>37/1786</t>
  </si>
  <si>
    <t>ΑΕ276574</t>
  </si>
  <si>
    <t>37/1479</t>
  </si>
  <si>
    <t>ΑΗ070435</t>
  </si>
  <si>
    <t>37/1395</t>
  </si>
  <si>
    <t>ΑΗ516166</t>
  </si>
  <si>
    <t>37/1127</t>
  </si>
  <si>
    <t>ΑΑ035446</t>
  </si>
  <si>
    <t>37/1023</t>
  </si>
  <si>
    <t>Π587957</t>
  </si>
  <si>
    <t>37/635</t>
  </si>
  <si>
    <t>Χ055884</t>
  </si>
  <si>
    <t>37/632</t>
  </si>
  <si>
    <t>ΑΙ015754</t>
  </si>
  <si>
    <t>45/1801</t>
  </si>
  <si>
    <t>Ρ805056</t>
  </si>
  <si>
    <t>45/718</t>
  </si>
  <si>
    <t>ΑΗ928320</t>
  </si>
  <si>
    <t>39/1545</t>
  </si>
  <si>
    <t>ΑΕ732416</t>
  </si>
  <si>
    <t>45/1164</t>
  </si>
  <si>
    <t>Ρ040794</t>
  </si>
  <si>
    <t>61/1040</t>
  </si>
  <si>
    <t xml:space="preserve">1.22.1 - 1.22.7 ΕΠΙΜΕΛΗΤΗΣ Α ΑΝΑΣΘΗΣΙΟΛΟΓΙΑΣ ή ΠΑΘΟΛΟΓΙΑΣ  ή ΚΑΡΔΙΟΛΟΓΙΑΣ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(4) ΘΕΣΕΙΣ </t>
  </si>
  <si>
    <t>ΑΙ070231</t>
  </si>
  <si>
    <t>37/933</t>
  </si>
  <si>
    <t>ΑΚ046813</t>
  </si>
  <si>
    <t xml:space="preserve">1.21.1 - 1.21.7 ΕΠΙΜΕΛΗΤΗΣ Α΄ ΑΝΑΣΘΗΣΙΟΛΟΓΙΑΣ ή ΠΑΘΟΛΟΓΙΑΣ ή ΚΑΡΔΙΟΛΟΓΙΑΣ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(2) ΘΕΣΕΙΣ </t>
  </si>
  <si>
    <t xml:space="preserve">ΟΡΘΟΠΕΔΙΚΗΣ </t>
  </si>
  <si>
    <t>2.10.1 - 2.10.7   ΕΠΙΜΕΛΗΤΗ Α΄  ΑΝΑΣΘΗΣΙΟΛΟΓΙΑΣ ή ΠΑΘΟΛΟΓΙΑΣ ή ΚΑΡΔΙΟΛΟΓΙΑΣ ή 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διοίκηση - συντονισμό του έργου της εφημερίας (για το ΤΕΠ)                                                                                                                                                (2) ΘΕΣΕΙΣ</t>
  </si>
  <si>
    <t>1.23.1 - 1.23.2 ΕΠΙΜΕΛΗΤΗ Β΄ΑΝΑΙΣΘΗΣΙΟΛΟΓΙΑΣ ή ΧΕΙΡΟΥΡΓΙΚΗΣ με αποδεδειγμένη εμπειρία και γνώση στην επείγουσα ιατρική ή εξειδίκευση στη Μ.Ε.Θ. (για το Τ.Ε.Π.)-                                         (1) ΘΕΣΗ</t>
  </si>
  <si>
    <t>ΤΕΛΙΚΟΣ ΠΙΝΑΚΑΣ ΜΟΡΙΟΔΟΤΗΣΗΣ  προκήρυξη 4731/21.03.2018 του Γ.Ν. ΧΙΟΥ "ΣΚΥΛΙΤΣΕΙΟ"</t>
  </si>
  <si>
    <t>ΤΕΛΙΚΟΣ ΠΙΝΑΚΑΣ ΜΟΡΙΟΔΟΤΗΣΗΣ - Προκήρυξη 7534/27.03.2018 - ΟΡΘΗ ΕΠΑΝΑΛΗΨΗ - του Γ.Ν. ΡΟΔΟΥ  "ΑΝΔΡΕΑΣ ΠΑΠΑΝΔΡΕΟΥ" - Γ.Ν. -Κ.Υ. " ΙΠΠΟΚΡΑΤΕΙΟΝ" - Γ.Ν. - Κ.Υ.  ΚΑΛΥΜΝΟΥ " ΤΟ ΒΟΥΒΑΛΕΙΟ"   (  ΟΡΓΑΝΙΚΗ ΜΟΝΑΔΑ ΤΗΣ ΕΔΡΑΣ " ΡΟΔΟΣ ΑΝΔΡΕΑΣ ΠΑΠΑΝΔΡΕΟΥ" )</t>
  </si>
  <si>
    <t>ΤΕΛΙΚΟΣ ΠΙΝΑΚΑΣ ΜΟΡΙΟΔΟΤΗΣΗΣ  Προκήρυξη 5190/23.03.2018 - ΟΡΘΗ ΕΠΑΝΑΛΗΨΗ του Γ.Ν.ΜΥΤΙΛΗΝΗΣ   " ΒΟΣΤΑΝΕΙΟ"</t>
  </si>
  <si>
    <t>ΤΕΛΙΚΟΣ ΠΙΝΑΚΑΣ ΜΟΡΙΟΔΟΤΗΣΗΣ- Η υπ’ αριθμ. πρωτ. 8680/28.03.2018 προκήρυξη του Γ.Ν.Α. «ΚΟΡΓΙΑΛΕΝΕΙΟ – ΜΠΕΝΑΚΕΙΟ» Ε.Ε.Σ.</t>
  </si>
  <si>
    <t>ΤΕΛΙΚΟΣ ΠΙΝΑΚΑΣ ΜΟΡΙΟΔΟΤΗΣΗΣ - Η υπ' αρ. πρωτ.  10737/27.3.18  προκήρυξη του Γ.Ν.Α " Γ. ΓΕΝΝΗΜΑΤΑΣ</t>
  </si>
  <si>
    <t>ΤΕΛΙΚΟΣ ΠΙΝΑΚΑΣ ΜΟΡΙΟΔΟΤΗΣΗΣ- Η υπ’ αριθμ.πρωτ. 4418/22.03.2018 Ορθή Επανάληψη   προκήρυξη του Γ.Ν.Α " ΛΑΙΚΟ"</t>
  </si>
  <si>
    <t>ΤΕΛΙΚΟΣ ΠΙΝΑΚΑΣ ΜΟΡΙΟΔΟΤΗΣΗΣ - Η υπ’ αριθμ. πρωτ. 5413/29.03.2018 προκήρυξη του Γ.Ν. Α. «ΙΠΠΟΚΡΑΤΕΙΟ».</t>
  </si>
  <si>
    <t>ΑΕ077537</t>
  </si>
  <si>
    <t>55/1007</t>
  </si>
  <si>
    <r>
      <t xml:space="preserve">1.47.1 - 1.47.6 </t>
    </r>
    <r>
      <rPr>
        <b/>
        <sz val="10"/>
        <color indexed="55"/>
        <rFont val="Calibri"/>
        <family val="2"/>
        <charset val="161"/>
      </rPr>
      <t>ΕΠΙΜΕΛΗΤΗ Α΄ ΑΝΑΣΘΗΣΙΟΛΟΓΙΑΣ ή ΠΑΘΟΛΟΓΙΑΣ ή ΚΑΡΔΙΟΛΟΓΙΑΣ ή  ΧΕΙΡΟΥΡΓΙΚΗΣ ή ΠΝΕΥΜΟΝΟΛΟΓΙΑΣ - ΦΥΜΑΤΙΟΛΟΓΙΑΣ με αποδεδειγμένη εμπειρία και γνώση στην επείγουσα ιατρική ή εξειδίκευση στη Μ.Ε.Θ . ή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ή εξειδίκευση (για το Τ.Ε.Π.) -                                    (1) ΘΕΣΗ</t>
    </r>
  </si>
  <si>
    <t>ΤΕΛΙΚΟΣ ΠΙΝΑΚΑΣ ΜΟΡΙΟΔΟΤΗΣΗΣ - Η υπ’ αριθμ. πρωτ. 5806/27.03.2018 προκήρυξη του Γ.Ο.Ν.Κ. "ΟΙ ΑΓΙΟΙ ΑΝΑΡΓΥΡΟΙ"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</si>
</sst>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b/>
      <sz val="12"/>
      <color indexed="55"/>
      <name val="Calibri"/>
      <family val="2"/>
      <charset val="161"/>
    </font>
    <font>
      <b/>
      <sz val="10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0"/>
      <color indexed="55"/>
      <name val="Calibri"/>
      <family val="2"/>
      <charset val="161"/>
    </font>
    <font>
      <sz val="12"/>
      <color indexed="55"/>
      <name val="Calibri"/>
      <family val="2"/>
      <charset val="161"/>
    </font>
    <font>
      <b/>
      <sz val="10"/>
      <name val="Calibri"/>
      <family val="2"/>
      <charset val="161"/>
    </font>
    <font>
      <sz val="8"/>
      <name val="Calibri"/>
      <family val="2"/>
      <charset val="161"/>
    </font>
    <font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0"/>
      <name val="Calibri"/>
      <family val="2"/>
      <charset val="161"/>
    </font>
    <font>
      <sz val="9"/>
      <color indexed="55"/>
      <name val="Calibri"/>
      <family val="2"/>
      <charset val="161"/>
    </font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8"/>
        <bgColor indexed="14"/>
      </patternFill>
    </fill>
    <fill>
      <patternFill patternType="solid">
        <fgColor indexed="18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38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1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Border="0" applyProtection="0"/>
  </cellStyleXfs>
  <cellXfs count="113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0" fillId="5" borderId="0" xfId="0" applyFill="1" applyAlignment="1">
      <alignment wrapText="1"/>
    </xf>
    <xf numFmtId="0" fontId="3" fillId="6" borderId="2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wrapText="1"/>
    </xf>
    <xf numFmtId="0" fontId="3" fillId="5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3" fillId="5" borderId="2" xfId="0" applyFont="1" applyFill="1" applyBorder="1" applyAlignment="1">
      <alignment wrapText="1"/>
    </xf>
    <xf numFmtId="4" fontId="3" fillId="5" borderId="2" xfId="0" applyNumberFormat="1" applyFont="1" applyFill="1" applyBorder="1" applyAlignment="1">
      <alignment wrapText="1"/>
    </xf>
    <xf numFmtId="4" fontId="3" fillId="7" borderId="2" xfId="0" applyNumberFormat="1" applyFont="1" applyFill="1" applyBorder="1" applyAlignment="1">
      <alignment wrapText="1"/>
    </xf>
    <xf numFmtId="0" fontId="3" fillId="7" borderId="2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  <xf numFmtId="0" fontId="6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4" fontId="5" fillId="5" borderId="2" xfId="0" applyNumberFormat="1" applyFont="1" applyFill="1" applyBorder="1" applyAlignment="1">
      <alignment wrapText="1"/>
    </xf>
    <xf numFmtId="4" fontId="5" fillId="7" borderId="2" xfId="0" applyNumberFormat="1" applyFont="1" applyFill="1" applyBorder="1" applyAlignment="1">
      <alignment wrapText="1"/>
    </xf>
    <xf numFmtId="0" fontId="4" fillId="5" borderId="0" xfId="0" applyFont="1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5" borderId="2" xfId="0" applyFill="1" applyBorder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/>
    <xf numFmtId="49" fontId="1" fillId="5" borderId="2" xfId="0" applyNumberFormat="1" applyFont="1" applyFill="1" applyBorder="1"/>
    <xf numFmtId="0" fontId="0" fillId="5" borderId="3" xfId="0" applyFill="1" applyBorder="1" applyAlignment="1">
      <alignment wrapText="1"/>
    </xf>
    <xf numFmtId="0" fontId="5" fillId="5" borderId="0" xfId="0" applyFont="1" applyFill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7" fillId="0" borderId="5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49" fontId="1" fillId="5" borderId="8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5" borderId="9" xfId="0" applyNumberFormat="1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3" fillId="0" borderId="12" xfId="0" applyFont="1" applyBorder="1" applyAlignment="1">
      <alignment horizontal="center" vertical="top" wrapText="1"/>
    </xf>
    <xf numFmtId="49" fontId="7" fillId="0" borderId="13" xfId="0" applyNumberFormat="1" applyFont="1" applyBorder="1" applyAlignment="1">
      <alignment horizontal="center" vertical="top" wrapText="1"/>
    </xf>
    <xf numFmtId="49" fontId="0" fillId="5" borderId="2" xfId="0" applyNumberFormat="1" applyFill="1" applyBorder="1"/>
    <xf numFmtId="49" fontId="0" fillId="5" borderId="8" xfId="0" applyNumberFormat="1" applyFill="1" applyBorder="1"/>
    <xf numFmtId="49" fontId="0" fillId="0" borderId="2" xfId="0" applyNumberFormat="1" applyBorder="1"/>
    <xf numFmtId="49" fontId="1" fillId="5" borderId="15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9" fontId="0" fillId="0" borderId="5" xfId="0" applyNumberFormat="1" applyBorder="1"/>
    <xf numFmtId="49" fontId="9" fillId="5" borderId="9" xfId="0" applyNumberFormat="1" applyFont="1" applyFill="1" applyBorder="1" applyAlignment="1">
      <alignment horizontal="center"/>
    </xf>
    <xf numFmtId="49" fontId="9" fillId="5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4" xfId="0" applyBorder="1" applyAlignment="1">
      <alignment wrapText="1"/>
    </xf>
    <xf numFmtId="49" fontId="1" fillId="5" borderId="2" xfId="0" applyNumberFormat="1" applyFont="1" applyFill="1" applyBorder="1" applyAlignment="1">
      <alignment horizontal="center"/>
    </xf>
    <xf numFmtId="49" fontId="11" fillId="5" borderId="8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wrapText="1"/>
    </xf>
    <xf numFmtId="49" fontId="10" fillId="5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164" fontId="5" fillId="5" borderId="2" xfId="0" applyNumberFormat="1" applyFon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164" fontId="5" fillId="7" borderId="2" xfId="0" applyNumberFormat="1" applyFont="1" applyFill="1" applyBorder="1" applyAlignment="1">
      <alignment wrapText="1"/>
    </xf>
    <xf numFmtId="164" fontId="0" fillId="7" borderId="2" xfId="0" applyNumberFormat="1" applyFill="1" applyBorder="1" applyAlignment="1">
      <alignment wrapText="1"/>
    </xf>
    <xf numFmtId="164" fontId="5" fillId="5" borderId="4" xfId="0" applyNumberFormat="1" applyFont="1" applyFill="1" applyBorder="1" applyAlignment="1">
      <alignment wrapText="1"/>
    </xf>
    <xf numFmtId="164" fontId="5" fillId="7" borderId="4" xfId="0" applyNumberFormat="1" applyFont="1" applyFill="1" applyBorder="1" applyAlignment="1">
      <alignment wrapText="1"/>
    </xf>
    <xf numFmtId="0" fontId="14" fillId="5" borderId="2" xfId="0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/>
    </xf>
    <xf numFmtId="164" fontId="14" fillId="5" borderId="2" xfId="0" applyNumberFormat="1" applyFont="1" applyFill="1" applyBorder="1" applyAlignment="1">
      <alignment wrapText="1"/>
    </xf>
    <xf numFmtId="164" fontId="2" fillId="8" borderId="0" xfId="0" applyNumberFormat="1" applyFont="1" applyFill="1" applyAlignment="1">
      <alignment horizontal="center" wrapText="1"/>
    </xf>
    <xf numFmtId="164" fontId="0" fillId="5" borderId="0" xfId="0" applyNumberFormat="1" applyFill="1" applyAlignment="1">
      <alignment wrapText="1"/>
    </xf>
    <xf numFmtId="0" fontId="0" fillId="0" borderId="18" xfId="0" applyBorder="1" applyAlignment="1">
      <alignment wrapText="1"/>
    </xf>
    <xf numFmtId="0" fontId="3" fillId="6" borderId="2" xfId="0" applyFont="1" applyFill="1" applyBorder="1" applyAlignment="1">
      <alignment horizontal="center" vertical="top" wrapText="1"/>
    </xf>
    <xf numFmtId="0" fontId="0" fillId="5" borderId="18" xfId="0" applyFill="1" applyBorder="1" applyAlignment="1">
      <alignment wrapText="1"/>
    </xf>
    <xf numFmtId="4" fontId="0" fillId="5" borderId="18" xfId="0" applyNumberForma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0" borderId="0" xfId="0" applyBorder="1" applyAlignment="1">
      <alignment wrapText="1"/>
    </xf>
    <xf numFmtId="4" fontId="0" fillId="5" borderId="0" xfId="0" applyNumberFormat="1" applyFill="1" applyBorder="1" applyAlignment="1">
      <alignment wrapText="1"/>
    </xf>
    <xf numFmtId="0" fontId="0" fillId="5" borderId="4" xfId="0" applyFill="1" applyBorder="1" applyAlignment="1">
      <alignment horizontal="center" wrapText="1"/>
    </xf>
    <xf numFmtId="49" fontId="9" fillId="0" borderId="5" xfId="0" applyNumberFormat="1" applyFont="1" applyBorder="1" applyAlignment="1">
      <alignment horizontal="center" vertical="center"/>
    </xf>
    <xf numFmtId="164" fontId="5" fillId="9" borderId="2" xfId="0" applyNumberFormat="1" applyFont="1" applyFill="1" applyBorder="1" applyAlignment="1">
      <alignment wrapText="1"/>
    </xf>
    <xf numFmtId="164" fontId="5" fillId="10" borderId="2" xfId="0" applyNumberFormat="1" applyFont="1" applyFill="1" applyBorder="1" applyAlignment="1">
      <alignment wrapText="1"/>
    </xf>
    <xf numFmtId="0" fontId="2" fillId="8" borderId="2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0" fillId="0" borderId="16" xfId="0" applyBorder="1" applyAlignment="1">
      <alignment wrapText="1"/>
    </xf>
    <xf numFmtId="0" fontId="3" fillId="4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8" borderId="17" xfId="0" applyFont="1" applyFill="1" applyBorder="1" applyAlignment="1">
      <alignment horizontal="center" wrapText="1"/>
    </xf>
    <xf numFmtId="0" fontId="2" fillId="8" borderId="18" xfId="0" applyFont="1" applyFill="1" applyBorder="1" applyAlignment="1">
      <alignment horizontal="center" wrapText="1"/>
    </xf>
    <xf numFmtId="0" fontId="0" fillId="0" borderId="18" xfId="0" applyBorder="1" applyAlignment="1">
      <alignment wrapText="1"/>
    </xf>
    <xf numFmtId="0" fontId="2" fillId="8" borderId="1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8" borderId="14" xfId="0" applyFont="1" applyFill="1" applyBorder="1" applyAlignment="1">
      <alignment horizontal="center" wrapText="1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F187C"/>
      <rgbColor rgb="0000AAAD"/>
      <rgbColor rgb="00C0C0C0"/>
      <rgbColor rgb="005E8AC7"/>
      <rgbColor rgb="00BD7CB5"/>
      <rgbColor rgb="00A3238E"/>
      <rgbColor rgb="00F2F2F2"/>
      <rgbColor rgb="00CCFFFF"/>
      <rgbColor rgb="00660066"/>
      <rgbColor rgb="00FF8080"/>
      <rgbColor rgb="000066CC"/>
      <rgbColor rgb="00DFCCE4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BCE4E5"/>
      <rgbColor rgb="00FFFF99"/>
      <rgbColor rgb="0087D1D1"/>
      <rgbColor rgb="00FF99CC"/>
      <rgbColor rgb="00C7A0CB"/>
      <rgbColor rgb="00FFCC99"/>
      <rgbColor rgb="003366FF"/>
      <rgbColor rgb="0065C295"/>
      <rgbColor rgb="0099CC00"/>
      <rgbColor rgb="00FFCC00"/>
      <rgbColor rgb="00FF9900"/>
      <rgbColor rgb="00FF6600"/>
      <rgbColor rgb="00666699"/>
      <rgbColor rgb="00AAAAAA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1261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"/>
  <sheetViews>
    <sheetView tabSelected="1" topLeftCell="A7" zoomScaleNormal="100" workbookViewId="0">
      <selection activeCell="S14" sqref="S14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4.855468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 customWidth="1"/>
    <col min="11" max="11" width="9.140625" style="11" customWidth="1"/>
    <col min="12" max="12" width="9.140625" style="26" customWidth="1"/>
    <col min="13" max="13" width="9.140625" style="11" customWidth="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6" s="29" customFormat="1" ht="30" customHeight="1" x14ac:dyDescent="0.25">
      <c r="A1" s="91" t="s">
        <v>393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  <c r="P1" s="11"/>
    </row>
    <row r="2" spans="1:16" ht="51" customHeight="1" x14ac:dyDescent="0.25">
      <c r="A2" s="2" t="s">
        <v>40</v>
      </c>
      <c r="B2" s="9" t="s">
        <v>41</v>
      </c>
      <c r="C2" s="35" t="s">
        <v>59</v>
      </c>
      <c r="D2" s="9" t="s">
        <v>42</v>
      </c>
      <c r="E2" s="93" t="s">
        <v>43</v>
      </c>
      <c r="F2" s="93"/>
      <c r="G2" s="93"/>
      <c r="H2" s="93"/>
      <c r="I2" s="93"/>
      <c r="J2" s="12"/>
      <c r="K2" s="93" t="s">
        <v>44</v>
      </c>
      <c r="L2" s="93"/>
      <c r="M2" s="93" t="s">
        <v>45</v>
      </c>
      <c r="N2" s="93"/>
      <c r="O2" s="12" t="s">
        <v>46</v>
      </c>
      <c r="P2" s="15" t="str">
        <f>$P$7</f>
        <v>ΑΘΡΟΙΣΜΑ ΜΕΤΑ ΤΗΝ ΑΝΑΓΩΓΗ</v>
      </c>
    </row>
    <row r="3" spans="1:16" ht="107.25" customHeight="1" x14ac:dyDescent="0.25">
      <c r="A3" s="94" t="s">
        <v>391</v>
      </c>
      <c r="B3" s="94"/>
      <c r="C3" s="94"/>
      <c r="D3" s="94"/>
      <c r="E3" s="16" t="s">
        <v>47</v>
      </c>
      <c r="F3" s="16" t="s">
        <v>48</v>
      </c>
      <c r="G3" s="16" t="s">
        <v>49</v>
      </c>
      <c r="H3" s="16" t="s">
        <v>50</v>
      </c>
      <c r="I3" s="17" t="s">
        <v>51</v>
      </c>
      <c r="J3" s="18" t="s">
        <v>52</v>
      </c>
      <c r="K3" s="16" t="s">
        <v>58</v>
      </c>
      <c r="L3" s="19" t="s">
        <v>53</v>
      </c>
      <c r="M3" s="16" t="s">
        <v>56</v>
      </c>
      <c r="N3" s="16" t="s">
        <v>57</v>
      </c>
      <c r="O3" s="20"/>
      <c r="P3" s="31"/>
    </row>
    <row r="4" spans="1:16" ht="39" x14ac:dyDescent="0.25">
      <c r="A4" s="37">
        <v>1</v>
      </c>
      <c r="B4" s="40" t="s">
        <v>105</v>
      </c>
      <c r="C4" s="43" t="s">
        <v>104</v>
      </c>
      <c r="D4" s="22" t="s">
        <v>326</v>
      </c>
      <c r="E4" s="20">
        <v>88.75</v>
      </c>
      <c r="F4" s="20">
        <f>E4/4</f>
        <v>22.1875</v>
      </c>
      <c r="G4" s="20">
        <v>125</v>
      </c>
      <c r="H4" s="20">
        <v>0</v>
      </c>
      <c r="I4" s="23">
        <v>0</v>
      </c>
      <c r="J4" s="23">
        <v>125</v>
      </c>
      <c r="K4" s="20">
        <v>3.2</v>
      </c>
      <c r="L4" s="20">
        <v>300</v>
      </c>
      <c r="M4" s="20">
        <v>60</v>
      </c>
      <c r="N4" s="23">
        <v>200</v>
      </c>
      <c r="O4" s="23">
        <f>F4+H4+K4+M4</f>
        <v>85.387500000000003</v>
      </c>
      <c r="P4" s="23">
        <f>J4+L4+N4</f>
        <v>625</v>
      </c>
    </row>
    <row r="5" spans="1:16" ht="66.75" customHeight="1" x14ac:dyDescent="0.25">
      <c r="A5" s="92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16" ht="35.25" customHeight="1" x14ac:dyDescent="0.25">
      <c r="A6" s="2" t="s">
        <v>40</v>
      </c>
      <c r="B6" s="9" t="s">
        <v>41</v>
      </c>
      <c r="C6" s="35" t="s">
        <v>59</v>
      </c>
      <c r="D6" s="9" t="s">
        <v>42</v>
      </c>
      <c r="E6" s="98" t="s">
        <v>43</v>
      </c>
      <c r="F6" s="98"/>
      <c r="G6" s="98"/>
      <c r="H6" s="98"/>
      <c r="I6" s="98"/>
      <c r="J6" s="10"/>
      <c r="K6" s="98" t="s">
        <v>44</v>
      </c>
      <c r="L6" s="98"/>
      <c r="M6" s="98" t="s">
        <v>45</v>
      </c>
      <c r="N6" s="98"/>
      <c r="O6" s="10"/>
      <c r="P6" s="45"/>
    </row>
    <row r="7" spans="1:16" ht="126" customHeight="1" x14ac:dyDescent="0.25">
      <c r="A7" s="94" t="s">
        <v>61</v>
      </c>
      <c r="B7" s="95"/>
      <c r="C7" s="95"/>
      <c r="D7" s="95"/>
      <c r="E7" s="16" t="s">
        <v>47</v>
      </c>
      <c r="F7" s="16" t="s">
        <v>48</v>
      </c>
      <c r="G7" s="16" t="s">
        <v>49</v>
      </c>
      <c r="H7" s="16" t="s">
        <v>50</v>
      </c>
      <c r="I7" s="17" t="s">
        <v>51</v>
      </c>
      <c r="J7" s="18" t="s">
        <v>52</v>
      </c>
      <c r="K7" s="16" t="s">
        <v>47</v>
      </c>
      <c r="L7" s="19" t="s">
        <v>53</v>
      </c>
      <c r="M7" s="16" t="s">
        <v>54</v>
      </c>
      <c r="N7" s="16" t="s">
        <v>39</v>
      </c>
      <c r="O7" s="14" t="s">
        <v>46</v>
      </c>
      <c r="P7" s="15" t="s">
        <v>55</v>
      </c>
    </row>
    <row r="8" spans="1:16" x14ac:dyDescent="0.25">
      <c r="A8" s="38">
        <v>1</v>
      </c>
      <c r="B8" s="41" t="s">
        <v>107</v>
      </c>
      <c r="C8" s="44" t="s">
        <v>106</v>
      </c>
      <c r="D8" s="22" t="s">
        <v>320</v>
      </c>
      <c r="E8" s="73">
        <v>63.75</v>
      </c>
      <c r="F8" s="69">
        <f t="shared" ref="F8:F10" si="0">E8/4</f>
        <v>15.9375</v>
      </c>
      <c r="G8" s="69">
        <f t="shared" ref="G8:G9" si="1">F8*$G$10/$F$10</f>
        <v>47.208234597156398</v>
      </c>
      <c r="H8" s="73">
        <v>0</v>
      </c>
      <c r="I8" s="73">
        <v>0</v>
      </c>
      <c r="J8" s="69">
        <f t="shared" ref="J8:J10" si="2">G8+I8</f>
        <v>47.208234597156398</v>
      </c>
      <c r="K8" s="73">
        <v>35.35</v>
      </c>
      <c r="L8" s="73">
        <v>300</v>
      </c>
      <c r="M8" s="74">
        <v>0</v>
      </c>
      <c r="N8" s="74">
        <v>0</v>
      </c>
      <c r="O8" s="69">
        <f t="shared" ref="O8:O10" si="3">F8+H8+K8+M8</f>
        <v>51.287500000000001</v>
      </c>
      <c r="P8" s="69">
        <f t="shared" ref="P8:P10" si="4">J8+L8+N8</f>
        <v>347.20823459715638</v>
      </c>
    </row>
    <row r="9" spans="1:16" ht="39" x14ac:dyDescent="0.25">
      <c r="A9" s="34">
        <v>2</v>
      </c>
      <c r="B9" s="22" t="s">
        <v>105</v>
      </c>
      <c r="C9" s="22" t="s">
        <v>104</v>
      </c>
      <c r="D9" s="22" t="s">
        <v>326</v>
      </c>
      <c r="E9" s="70">
        <v>88.75</v>
      </c>
      <c r="F9" s="69">
        <f t="shared" si="0"/>
        <v>22.1875</v>
      </c>
      <c r="G9" s="69">
        <f t="shared" si="1"/>
        <v>65.721267772511837</v>
      </c>
      <c r="H9" s="70">
        <v>0</v>
      </c>
      <c r="I9" s="70">
        <v>0</v>
      </c>
      <c r="J9" s="69">
        <f t="shared" si="2"/>
        <v>65.721267772511837</v>
      </c>
      <c r="K9" s="70">
        <v>3.2</v>
      </c>
      <c r="L9" s="73">
        <f>K9*$L$8/$K$8</f>
        <v>27.157001414427157</v>
      </c>
      <c r="M9" s="70">
        <v>60</v>
      </c>
      <c r="N9" s="70">
        <v>200</v>
      </c>
      <c r="O9" s="69">
        <f t="shared" si="3"/>
        <v>85.387500000000003</v>
      </c>
      <c r="P9" s="69">
        <f t="shared" si="4"/>
        <v>292.87826918693901</v>
      </c>
    </row>
    <row r="10" spans="1:16" x14ac:dyDescent="0.25">
      <c r="A10" s="34">
        <v>3</v>
      </c>
      <c r="B10" s="22" t="s">
        <v>109</v>
      </c>
      <c r="C10" s="22" t="s">
        <v>108</v>
      </c>
      <c r="D10" s="75" t="s">
        <v>322</v>
      </c>
      <c r="E10" s="70">
        <v>168.8</v>
      </c>
      <c r="F10" s="69">
        <f t="shared" si="0"/>
        <v>42.2</v>
      </c>
      <c r="G10" s="70">
        <v>125</v>
      </c>
      <c r="H10" s="70">
        <v>0</v>
      </c>
      <c r="I10" s="70">
        <v>0</v>
      </c>
      <c r="J10" s="69">
        <f t="shared" si="2"/>
        <v>125</v>
      </c>
      <c r="K10" s="70">
        <v>2.5</v>
      </c>
      <c r="L10" s="69">
        <f>K10*$L$8/$K$8</f>
        <v>21.216407355021214</v>
      </c>
      <c r="M10" s="70">
        <v>0</v>
      </c>
      <c r="N10" s="70">
        <v>0</v>
      </c>
      <c r="O10" s="69">
        <f t="shared" si="3"/>
        <v>44.7</v>
      </c>
      <c r="P10" s="69">
        <f t="shared" si="4"/>
        <v>146.2164073550212</v>
      </c>
    </row>
  </sheetData>
  <sheetProtection algorithmName="SHA-512" hashValue="kNleVsvxsvVn0pHgJVSjyfeNGazQCMBNmPskQyaT1eQQ+EaKHmmpDbpfT43wDHQnTgX72o3PtMniMeZkozmxxA==" saltValue="oVNHVNV4LyMEARJv8Pe0ig==" spinCount="100000" sheet="1" objects="1" scenarios="1"/>
  <mergeCells count="10">
    <mergeCell ref="A1:O1"/>
    <mergeCell ref="E2:I2"/>
    <mergeCell ref="K2:L2"/>
    <mergeCell ref="M2:N2"/>
    <mergeCell ref="A7:D7"/>
    <mergeCell ref="A3:D3"/>
    <mergeCell ref="A5:P5"/>
    <mergeCell ref="E6:I6"/>
    <mergeCell ref="K6:L6"/>
    <mergeCell ref="M6:N6"/>
  </mergeCells>
  <phoneticPr fontId="8" type="noConversion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topLeftCell="A16" zoomScaleNormal="100" workbookViewId="0">
      <selection activeCell="T6" sqref="T6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2.71093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 customWidth="1"/>
    <col min="11" max="11" width="9.140625" style="11" customWidth="1"/>
    <col min="12" max="12" width="9.140625" style="26" customWidth="1"/>
    <col min="13" max="13" width="9.140625" style="11" customWidth="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6" s="29" customFormat="1" ht="30" customHeight="1" x14ac:dyDescent="0.25">
      <c r="A1" s="91" t="s">
        <v>394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  <c r="P1" s="11"/>
    </row>
    <row r="2" spans="1:16" ht="51" customHeight="1" x14ac:dyDescent="0.25">
      <c r="A2" s="5" t="s">
        <v>40</v>
      </c>
      <c r="B2" s="9" t="s">
        <v>41</v>
      </c>
      <c r="C2" s="35" t="s">
        <v>59</v>
      </c>
      <c r="D2" s="9" t="s">
        <v>42</v>
      </c>
      <c r="E2" s="93" t="s">
        <v>43</v>
      </c>
      <c r="F2" s="93"/>
      <c r="G2" s="93"/>
      <c r="H2" s="93"/>
      <c r="I2" s="93"/>
      <c r="J2" s="12"/>
      <c r="K2" s="93" t="s">
        <v>44</v>
      </c>
      <c r="L2" s="93"/>
      <c r="M2" s="93" t="s">
        <v>45</v>
      </c>
      <c r="N2" s="93"/>
      <c r="O2" s="12" t="s">
        <v>46</v>
      </c>
      <c r="P2" s="15" t="str">
        <f>$P$7</f>
        <v>ΑΘΡΟΙΣΜΑ ΜΕΤΑ ΤΗΝ ΑΝΑΓΩΓΗ</v>
      </c>
    </row>
    <row r="3" spans="1:16" ht="100.5" customHeight="1" x14ac:dyDescent="0.25">
      <c r="A3" s="94" t="s">
        <v>62</v>
      </c>
      <c r="B3" s="94"/>
      <c r="C3" s="94"/>
      <c r="D3" s="94"/>
      <c r="E3" s="16" t="s">
        <v>47</v>
      </c>
      <c r="F3" s="16" t="s">
        <v>48</v>
      </c>
      <c r="G3" s="16" t="s">
        <v>49</v>
      </c>
      <c r="H3" s="16" t="s">
        <v>50</v>
      </c>
      <c r="I3" s="17" t="s">
        <v>51</v>
      </c>
      <c r="J3" s="18" t="s">
        <v>52</v>
      </c>
      <c r="K3" s="16" t="s">
        <v>58</v>
      </c>
      <c r="L3" s="19" t="s">
        <v>53</v>
      </c>
      <c r="M3" s="16" t="s">
        <v>56</v>
      </c>
      <c r="N3" s="16" t="s">
        <v>57</v>
      </c>
      <c r="O3" s="20"/>
      <c r="P3" s="31"/>
    </row>
    <row r="4" spans="1:16" ht="28.5" customHeight="1" x14ac:dyDescent="0.25">
      <c r="A4" s="36">
        <v>1</v>
      </c>
      <c r="B4" s="39" t="s">
        <v>111</v>
      </c>
      <c r="C4" s="42" t="s">
        <v>110</v>
      </c>
      <c r="D4" s="22" t="s">
        <v>324</v>
      </c>
      <c r="E4" s="20">
        <v>12.9</v>
      </c>
      <c r="F4" s="20">
        <f>E4/4</f>
        <v>3.2250000000000001</v>
      </c>
      <c r="G4" s="20">
        <v>125</v>
      </c>
      <c r="H4" s="20">
        <v>52.5</v>
      </c>
      <c r="I4" s="23">
        <v>375</v>
      </c>
      <c r="J4" s="23">
        <f>G4+I4</f>
        <v>500</v>
      </c>
      <c r="K4" s="20">
        <v>25</v>
      </c>
      <c r="L4" s="24">
        <v>300</v>
      </c>
      <c r="M4" s="20">
        <v>40</v>
      </c>
      <c r="N4" s="23">
        <v>200</v>
      </c>
      <c r="O4" s="23">
        <f>F4+H4+K4+M4</f>
        <v>120.72499999999999</v>
      </c>
      <c r="P4" s="23">
        <f>J4+L4+N4</f>
        <v>1000</v>
      </c>
    </row>
    <row r="5" spans="1:16" ht="66.75" customHeight="1" x14ac:dyDescent="0.25">
      <c r="A5" s="92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16" ht="35.25" customHeight="1" x14ac:dyDescent="0.25">
      <c r="A6" s="5" t="s">
        <v>40</v>
      </c>
      <c r="B6" s="9" t="s">
        <v>41</v>
      </c>
      <c r="C6" s="35" t="s">
        <v>59</v>
      </c>
      <c r="D6" s="9" t="s">
        <v>42</v>
      </c>
      <c r="E6" s="98" t="s">
        <v>43</v>
      </c>
      <c r="F6" s="98"/>
      <c r="G6" s="98"/>
      <c r="H6" s="98"/>
      <c r="I6" s="98"/>
      <c r="J6" s="10"/>
      <c r="K6" s="98" t="s">
        <v>44</v>
      </c>
      <c r="L6" s="98"/>
      <c r="M6" s="98" t="s">
        <v>45</v>
      </c>
      <c r="N6" s="98"/>
      <c r="O6" s="10"/>
      <c r="P6" s="45"/>
    </row>
    <row r="7" spans="1:16" ht="114" customHeight="1" x14ac:dyDescent="0.25">
      <c r="A7" s="94" t="s">
        <v>65</v>
      </c>
      <c r="B7" s="95"/>
      <c r="C7" s="95"/>
      <c r="D7" s="95"/>
      <c r="E7" s="16" t="s">
        <v>47</v>
      </c>
      <c r="F7" s="16" t="s">
        <v>48</v>
      </c>
      <c r="G7" s="16" t="s">
        <v>49</v>
      </c>
      <c r="H7" s="16" t="s">
        <v>50</v>
      </c>
      <c r="I7" s="17" t="s">
        <v>51</v>
      </c>
      <c r="J7" s="18" t="s">
        <v>52</v>
      </c>
      <c r="K7" s="16" t="s">
        <v>47</v>
      </c>
      <c r="L7" s="19" t="s">
        <v>53</v>
      </c>
      <c r="M7" s="16" t="s">
        <v>54</v>
      </c>
      <c r="N7" s="16" t="s">
        <v>57</v>
      </c>
      <c r="O7" s="14" t="s">
        <v>46</v>
      </c>
      <c r="P7" s="15" t="s">
        <v>55</v>
      </c>
    </row>
    <row r="8" spans="1:16" ht="36" customHeight="1" x14ac:dyDescent="0.25">
      <c r="A8" s="8">
        <v>1</v>
      </c>
      <c r="B8" s="60" t="s">
        <v>113</v>
      </c>
      <c r="C8" s="21" t="s">
        <v>112</v>
      </c>
      <c r="D8" s="22" t="s">
        <v>320</v>
      </c>
      <c r="E8" s="70">
        <v>166.95</v>
      </c>
      <c r="F8" s="69">
        <f>E8/4</f>
        <v>41.737499999999997</v>
      </c>
      <c r="G8" s="70">
        <v>125</v>
      </c>
      <c r="H8" s="70">
        <v>8.6999999999999993</v>
      </c>
      <c r="I8" s="70">
        <f>H8*I9/H9</f>
        <v>62.142857142857132</v>
      </c>
      <c r="J8" s="70">
        <f>G8+I8</f>
        <v>187.14285714285714</v>
      </c>
      <c r="K8" s="70">
        <v>27.5</v>
      </c>
      <c r="L8" s="70">
        <v>300</v>
      </c>
      <c r="M8" s="70">
        <v>130</v>
      </c>
      <c r="N8" s="72">
        <v>200</v>
      </c>
      <c r="O8" s="69">
        <f>F8+H8+K8+M8</f>
        <v>207.9375</v>
      </c>
      <c r="P8" s="69">
        <f>J8+L8+N8</f>
        <v>687.14285714285711</v>
      </c>
    </row>
    <row r="9" spans="1:16" ht="29.25" customHeight="1" x14ac:dyDescent="0.25">
      <c r="A9" s="8">
        <v>2</v>
      </c>
      <c r="B9" s="51" t="s">
        <v>111</v>
      </c>
      <c r="C9" s="42" t="s">
        <v>110</v>
      </c>
      <c r="D9" s="22" t="s">
        <v>324</v>
      </c>
      <c r="E9" s="69">
        <v>12.9</v>
      </c>
      <c r="F9" s="69">
        <f>E9/4</f>
        <v>3.2250000000000001</v>
      </c>
      <c r="G9" s="69">
        <f>F9*G8/F8</f>
        <v>9.6585804132973951</v>
      </c>
      <c r="H9" s="69">
        <v>52.5</v>
      </c>
      <c r="I9" s="69">
        <v>375</v>
      </c>
      <c r="J9" s="70">
        <f>G9+I9</f>
        <v>384.65858041329739</v>
      </c>
      <c r="K9" s="69">
        <v>25</v>
      </c>
      <c r="L9" s="71">
        <f>K9*L8/K8</f>
        <v>272.72727272727275</v>
      </c>
      <c r="M9" s="69">
        <v>40</v>
      </c>
      <c r="N9" s="69">
        <f>M9*N8/M8</f>
        <v>61.53846153846154</v>
      </c>
      <c r="O9" s="69">
        <f>F9+H9+K9+M9</f>
        <v>120.72499999999999</v>
      </c>
      <c r="P9" s="69">
        <f>J9+L9+N9</f>
        <v>718.92431467903168</v>
      </c>
    </row>
    <row r="10" spans="1:16" x14ac:dyDescent="0.25">
      <c r="A10" s="6"/>
      <c r="B10" s="25"/>
      <c r="C10" s="25"/>
    </row>
    <row r="11" spans="1:16" ht="22.5" customHeight="1" x14ac:dyDescent="0.25">
      <c r="A11" s="6"/>
      <c r="B11" s="25"/>
      <c r="C11" s="25"/>
    </row>
    <row r="12" spans="1:16" ht="45.75" customHeight="1" x14ac:dyDescent="0.25">
      <c r="A12" s="5" t="s">
        <v>40</v>
      </c>
      <c r="B12" s="9" t="s">
        <v>41</v>
      </c>
      <c r="C12" s="35" t="s">
        <v>59</v>
      </c>
      <c r="D12" s="9" t="s">
        <v>42</v>
      </c>
      <c r="E12" s="93" t="s">
        <v>43</v>
      </c>
      <c r="F12" s="93"/>
      <c r="G12" s="93"/>
      <c r="H12" s="93"/>
      <c r="I12" s="93"/>
      <c r="J12" s="12"/>
      <c r="K12" s="93" t="s">
        <v>44</v>
      </c>
      <c r="L12" s="93"/>
      <c r="M12" s="93" t="s">
        <v>45</v>
      </c>
      <c r="N12" s="93"/>
      <c r="O12" s="12" t="s">
        <v>46</v>
      </c>
      <c r="P12" s="15" t="str">
        <f>$P$7</f>
        <v>ΑΘΡΟΙΣΜΑ ΜΕΤΑ ΤΗΝ ΑΝΑΓΩΓΗ</v>
      </c>
    </row>
    <row r="13" spans="1:16" ht="103.5" customHeight="1" x14ac:dyDescent="0.25">
      <c r="A13" s="94" t="s">
        <v>63</v>
      </c>
      <c r="B13" s="94"/>
      <c r="C13" s="94"/>
      <c r="D13" s="94"/>
      <c r="E13" s="16" t="s">
        <v>47</v>
      </c>
      <c r="F13" s="16" t="s">
        <v>48</v>
      </c>
      <c r="G13" s="16" t="s">
        <v>49</v>
      </c>
      <c r="H13" s="16" t="s">
        <v>50</v>
      </c>
      <c r="I13" s="17" t="s">
        <v>51</v>
      </c>
      <c r="J13" s="18" t="s">
        <v>52</v>
      </c>
      <c r="K13" s="16" t="s">
        <v>58</v>
      </c>
      <c r="L13" s="19" t="s">
        <v>53</v>
      </c>
      <c r="M13" s="16" t="s">
        <v>56</v>
      </c>
      <c r="N13" s="16" t="s">
        <v>57</v>
      </c>
      <c r="O13" s="20"/>
      <c r="P13" s="31"/>
    </row>
    <row r="14" spans="1:16" ht="26.25" x14ac:dyDescent="0.25">
      <c r="A14" s="36">
        <v>1</v>
      </c>
      <c r="B14" s="51" t="s">
        <v>111</v>
      </c>
      <c r="C14" s="42" t="s">
        <v>110</v>
      </c>
      <c r="D14" s="22" t="s">
        <v>324</v>
      </c>
      <c r="E14" s="20">
        <v>12.9</v>
      </c>
      <c r="F14" s="20">
        <f>E14/4</f>
        <v>3.2250000000000001</v>
      </c>
      <c r="G14" s="20">
        <v>125</v>
      </c>
      <c r="H14" s="20">
        <v>52.5</v>
      </c>
      <c r="I14" s="23">
        <v>375</v>
      </c>
      <c r="J14" s="23">
        <v>500</v>
      </c>
      <c r="K14" s="20">
        <v>25</v>
      </c>
      <c r="L14" s="24">
        <v>300</v>
      </c>
      <c r="M14" s="20">
        <v>40</v>
      </c>
      <c r="N14" s="23">
        <v>200</v>
      </c>
      <c r="O14" s="23">
        <f>F14+H14+K14+M14</f>
        <v>120.72499999999999</v>
      </c>
      <c r="P14" s="23">
        <f>J14+L14+N14</f>
        <v>1000</v>
      </c>
    </row>
    <row r="15" spans="1:16" ht="48" customHeight="1" x14ac:dyDescent="0.25"/>
    <row r="16" spans="1:16" ht="31.5" customHeight="1" x14ac:dyDescent="0.25">
      <c r="A16" s="5" t="s">
        <v>40</v>
      </c>
      <c r="B16" s="9" t="s">
        <v>41</v>
      </c>
      <c r="C16" s="35" t="s">
        <v>59</v>
      </c>
      <c r="D16" s="9" t="s">
        <v>42</v>
      </c>
      <c r="E16" s="98" t="s">
        <v>43</v>
      </c>
      <c r="F16" s="98"/>
      <c r="G16" s="98"/>
      <c r="H16" s="98"/>
      <c r="I16" s="98"/>
      <c r="J16" s="10"/>
      <c r="K16" s="98" t="s">
        <v>44</v>
      </c>
      <c r="L16" s="98"/>
      <c r="M16" s="98" t="s">
        <v>45</v>
      </c>
      <c r="N16" s="98"/>
      <c r="O16" s="10"/>
      <c r="P16" s="45"/>
    </row>
    <row r="17" spans="1:16" ht="93" customHeight="1" x14ac:dyDescent="0.25">
      <c r="A17" s="94" t="s">
        <v>64</v>
      </c>
      <c r="B17" s="95"/>
      <c r="C17" s="95"/>
      <c r="D17" s="95"/>
      <c r="E17" s="16" t="s">
        <v>47</v>
      </c>
      <c r="F17" s="16" t="s">
        <v>48</v>
      </c>
      <c r="G17" s="16" t="s">
        <v>49</v>
      </c>
      <c r="H17" s="16" t="s">
        <v>50</v>
      </c>
      <c r="I17" s="17" t="s">
        <v>51</v>
      </c>
      <c r="J17" s="18" t="s">
        <v>52</v>
      </c>
      <c r="K17" s="16" t="s">
        <v>47</v>
      </c>
      <c r="L17" s="19" t="s">
        <v>53</v>
      </c>
      <c r="M17" s="16" t="s">
        <v>54</v>
      </c>
      <c r="N17" s="16" t="s">
        <v>57</v>
      </c>
      <c r="O17" s="14" t="s">
        <v>46</v>
      </c>
      <c r="P17" s="15" t="s">
        <v>55</v>
      </c>
    </row>
    <row r="18" spans="1:16" ht="15.75" x14ac:dyDescent="0.25">
      <c r="A18" s="8">
        <v>1</v>
      </c>
      <c r="B18" s="60" t="s">
        <v>113</v>
      </c>
      <c r="C18" s="21" t="s">
        <v>112</v>
      </c>
      <c r="D18" s="22" t="s">
        <v>320</v>
      </c>
      <c r="E18" s="70">
        <v>166.95</v>
      </c>
      <c r="F18" s="69">
        <f>E18/4</f>
        <v>41.737499999999997</v>
      </c>
      <c r="G18" s="70">
        <v>125</v>
      </c>
      <c r="H18" s="70">
        <v>8.6999999999999993</v>
      </c>
      <c r="I18" s="70">
        <f>H18*I19/H19</f>
        <v>62.142857142857132</v>
      </c>
      <c r="J18" s="70">
        <f>G18+I18</f>
        <v>187.14285714285714</v>
      </c>
      <c r="K18" s="70">
        <v>27.5</v>
      </c>
      <c r="L18" s="70">
        <v>300</v>
      </c>
      <c r="M18" s="70">
        <v>130</v>
      </c>
      <c r="N18" s="72">
        <v>200</v>
      </c>
      <c r="O18" s="69">
        <f>F18+H18+K18+M18</f>
        <v>207.9375</v>
      </c>
      <c r="P18" s="69">
        <f>J18+L18+N18</f>
        <v>687.14285714285711</v>
      </c>
    </row>
    <row r="19" spans="1:16" ht="26.25" x14ac:dyDescent="0.25">
      <c r="A19" s="8">
        <v>2</v>
      </c>
      <c r="B19" s="51" t="s">
        <v>111</v>
      </c>
      <c r="C19" s="42" t="s">
        <v>110</v>
      </c>
      <c r="D19" s="22" t="s">
        <v>324</v>
      </c>
      <c r="E19" s="69">
        <v>12.9</v>
      </c>
      <c r="F19" s="69">
        <f>E19/4</f>
        <v>3.2250000000000001</v>
      </c>
      <c r="G19" s="69">
        <f>F19*G18/F18</f>
        <v>9.6585804132973951</v>
      </c>
      <c r="H19" s="69">
        <v>52.5</v>
      </c>
      <c r="I19" s="69">
        <v>375</v>
      </c>
      <c r="J19" s="70">
        <f>G19+I19</f>
        <v>384.65858041329739</v>
      </c>
      <c r="K19" s="69">
        <v>25</v>
      </c>
      <c r="L19" s="71">
        <f>K19*L18/K18</f>
        <v>272.72727272727275</v>
      </c>
      <c r="M19" s="69">
        <v>40</v>
      </c>
      <c r="N19" s="69">
        <f>M19*N18/M18</f>
        <v>61.53846153846154</v>
      </c>
      <c r="O19" s="69">
        <f>F19+H19+K19+M19</f>
        <v>120.72499999999999</v>
      </c>
      <c r="P19" s="69">
        <f>J19+L19+N19</f>
        <v>718.92431467903168</v>
      </c>
    </row>
  </sheetData>
  <sheetProtection algorithmName="SHA-512" hashValue="yjR7e1xk2UijDO6FX6iYMxDGhuf1F1aKUcIaDJMbHT88jJyH7GmMcjb61l+zGgb7GPyBlz4QwIuvo6fRS+0LcQ==" saltValue="GKKIR6eUM4OpY35f+4ABEg==" spinCount="100000" sheet="1" objects="1" scenarios="1"/>
  <mergeCells count="18">
    <mergeCell ref="A17:D17"/>
    <mergeCell ref="A13:D13"/>
    <mergeCell ref="E16:I16"/>
    <mergeCell ref="K16:L16"/>
    <mergeCell ref="A5:P5"/>
    <mergeCell ref="M16:N16"/>
    <mergeCell ref="M6:N6"/>
    <mergeCell ref="A7:D7"/>
    <mergeCell ref="E6:I6"/>
    <mergeCell ref="K6:L6"/>
    <mergeCell ref="E12:I12"/>
    <mergeCell ref="A1:O1"/>
    <mergeCell ref="E2:I2"/>
    <mergeCell ref="K2:L2"/>
    <mergeCell ref="M2:N2"/>
    <mergeCell ref="K12:L12"/>
    <mergeCell ref="M12:N12"/>
    <mergeCell ref="A3:D3"/>
  </mergeCells>
  <phoneticPr fontId="8" type="noConversion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Q21"/>
  <sheetViews>
    <sheetView zoomScaleNormal="100" workbookViewId="0">
      <selection activeCell="F31" sqref="F31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5.285156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 customWidth="1"/>
    <col min="11" max="11" width="9.140625" style="11" customWidth="1"/>
    <col min="12" max="12" width="9.140625" style="26" customWidth="1"/>
    <col min="13" max="13" width="9.140625" style="11" customWidth="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251" s="29" customFormat="1" ht="30" customHeight="1" x14ac:dyDescent="0.25">
      <c r="A1" s="100" t="s">
        <v>395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11"/>
    </row>
    <row r="2" spans="1:251" ht="18" customHeight="1" x14ac:dyDescent="0.25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251" ht="35.25" customHeight="1" x14ac:dyDescent="0.25">
      <c r="A3" s="2" t="s">
        <v>40</v>
      </c>
      <c r="B3" s="9" t="s">
        <v>41</v>
      </c>
      <c r="C3" s="35" t="s">
        <v>59</v>
      </c>
      <c r="D3" s="9" t="s">
        <v>42</v>
      </c>
      <c r="E3" s="98" t="s">
        <v>43</v>
      </c>
      <c r="F3" s="98"/>
      <c r="G3" s="98"/>
      <c r="H3" s="98"/>
      <c r="I3" s="98"/>
      <c r="J3" s="10"/>
      <c r="K3" s="98" t="s">
        <v>44</v>
      </c>
      <c r="L3" s="98"/>
      <c r="M3" s="98" t="s">
        <v>45</v>
      </c>
      <c r="N3" s="98"/>
      <c r="O3" s="10"/>
      <c r="P3" s="45"/>
    </row>
    <row r="4" spans="1:251" ht="118.5" customHeight="1" x14ac:dyDescent="0.25">
      <c r="A4" s="94" t="s">
        <v>35</v>
      </c>
      <c r="B4" s="94"/>
      <c r="C4" s="94"/>
      <c r="D4" s="94"/>
      <c r="E4" s="16" t="s">
        <v>47</v>
      </c>
      <c r="F4" s="16" t="s">
        <v>48</v>
      </c>
      <c r="G4" s="16" t="s">
        <v>49</v>
      </c>
      <c r="H4" s="16" t="s">
        <v>50</v>
      </c>
      <c r="I4" s="17" t="s">
        <v>51</v>
      </c>
      <c r="J4" s="18" t="s">
        <v>52</v>
      </c>
      <c r="K4" s="16" t="s">
        <v>47</v>
      </c>
      <c r="L4" s="19" t="s">
        <v>53</v>
      </c>
      <c r="M4" s="16" t="s">
        <v>54</v>
      </c>
      <c r="N4" s="16" t="s">
        <v>57</v>
      </c>
      <c r="O4" s="14" t="s">
        <v>46</v>
      </c>
      <c r="P4" s="15" t="s">
        <v>55</v>
      </c>
    </row>
    <row r="5" spans="1:251" ht="27.75" customHeight="1" x14ac:dyDescent="0.25">
      <c r="A5" s="4">
        <v>1</v>
      </c>
      <c r="B5" s="30" t="s">
        <v>171</v>
      </c>
      <c r="C5" s="21" t="s">
        <v>170</v>
      </c>
      <c r="D5" s="22" t="s">
        <v>325</v>
      </c>
      <c r="E5" s="69">
        <v>11.484999999999999</v>
      </c>
      <c r="F5" s="69">
        <f>E5/4</f>
        <v>2.8712499999999999</v>
      </c>
      <c r="G5" s="69">
        <f>F5*$G$7/$F$7</f>
        <v>6.1090425531914896</v>
      </c>
      <c r="H5" s="69">
        <v>118.8</v>
      </c>
      <c r="I5" s="69">
        <v>375</v>
      </c>
      <c r="J5" s="69">
        <f>G5+I5</f>
        <v>381.1090425531915</v>
      </c>
      <c r="K5" s="69">
        <v>25</v>
      </c>
      <c r="L5" s="69">
        <f>K5*$L$7/$K$7</f>
        <v>198.67549668874173</v>
      </c>
      <c r="M5" s="69">
        <v>150</v>
      </c>
      <c r="N5" s="69">
        <v>200</v>
      </c>
      <c r="O5" s="69">
        <f t="shared" ref="O5:O7" si="0">F5+H5+K5+M5</f>
        <v>296.67124999999999</v>
      </c>
      <c r="P5" s="69">
        <f t="shared" ref="P5:P8" si="1">J5+L5+N5</f>
        <v>779.7845392419332</v>
      </c>
    </row>
    <row r="6" spans="1:251" ht="34.5" customHeight="1" x14ac:dyDescent="0.25">
      <c r="A6" s="8">
        <v>2</v>
      </c>
      <c r="B6" s="30" t="s">
        <v>173</v>
      </c>
      <c r="C6" s="21" t="s">
        <v>172</v>
      </c>
      <c r="D6" s="22" t="s">
        <v>321</v>
      </c>
      <c r="E6" s="70">
        <v>186.77</v>
      </c>
      <c r="F6" s="69">
        <f t="shared" ref="F6:F8" si="2">E6/4</f>
        <v>46.692500000000003</v>
      </c>
      <c r="G6" s="69">
        <f>F6*$G$7/$F$7</f>
        <v>99.34574468085107</v>
      </c>
      <c r="H6" s="70">
        <v>0</v>
      </c>
      <c r="I6" s="70">
        <f t="shared" ref="I6:I8" si="3">H6*$I$5/$H$5</f>
        <v>0</v>
      </c>
      <c r="J6" s="69">
        <f t="shared" ref="J6:J8" si="4">G6+I6</f>
        <v>99.34574468085107</v>
      </c>
      <c r="K6" s="70">
        <v>2.6</v>
      </c>
      <c r="L6" s="69">
        <f>K6*$L$7/$K$7</f>
        <v>20.662251655629138</v>
      </c>
      <c r="M6" s="70">
        <v>0</v>
      </c>
      <c r="N6" s="72">
        <f>M6*$N$5/$M$5</f>
        <v>0</v>
      </c>
      <c r="O6" s="69">
        <f t="shared" si="0"/>
        <v>49.292500000000004</v>
      </c>
      <c r="P6" s="69">
        <f t="shared" si="1"/>
        <v>120.0079963364802</v>
      </c>
    </row>
    <row r="7" spans="1:251" ht="30" customHeight="1" x14ac:dyDescent="0.25">
      <c r="A7" s="8">
        <v>3</v>
      </c>
      <c r="B7" s="30" t="s">
        <v>175</v>
      </c>
      <c r="C7" s="21" t="s">
        <v>174</v>
      </c>
      <c r="D7" s="22" t="s">
        <v>321</v>
      </c>
      <c r="E7" s="70">
        <v>235</v>
      </c>
      <c r="F7" s="69">
        <f t="shared" si="2"/>
        <v>58.75</v>
      </c>
      <c r="G7" s="69">
        <v>125</v>
      </c>
      <c r="H7" s="70">
        <v>0</v>
      </c>
      <c r="I7" s="70">
        <f t="shared" si="3"/>
        <v>0</v>
      </c>
      <c r="J7" s="69">
        <f t="shared" si="4"/>
        <v>125</v>
      </c>
      <c r="K7" s="70">
        <v>37.75</v>
      </c>
      <c r="L7" s="70">
        <v>300</v>
      </c>
      <c r="M7" s="70">
        <v>40</v>
      </c>
      <c r="N7" s="72">
        <f t="shared" ref="N7:N8" si="5">M7*$N$5/$M$5</f>
        <v>53.333333333333336</v>
      </c>
      <c r="O7" s="69">
        <f t="shared" si="0"/>
        <v>136.5</v>
      </c>
      <c r="P7" s="69">
        <f t="shared" si="1"/>
        <v>478.33333333333331</v>
      </c>
    </row>
    <row r="8" spans="1:251" ht="31.5" customHeight="1" x14ac:dyDescent="0.25">
      <c r="A8" s="8">
        <v>4</v>
      </c>
      <c r="B8" s="30" t="s">
        <v>177</v>
      </c>
      <c r="C8" s="21" t="s">
        <v>176</v>
      </c>
      <c r="D8" s="22" t="s">
        <v>323</v>
      </c>
      <c r="E8" s="70">
        <v>149.94999999999999</v>
      </c>
      <c r="F8" s="69">
        <f t="shared" si="2"/>
        <v>37.487499999999997</v>
      </c>
      <c r="G8" s="69">
        <f>F8*$G$7/$F$7</f>
        <v>79.760638297872347</v>
      </c>
      <c r="H8" s="70">
        <v>0</v>
      </c>
      <c r="I8" s="70">
        <f t="shared" si="3"/>
        <v>0</v>
      </c>
      <c r="J8" s="69">
        <f t="shared" si="4"/>
        <v>79.760638297872347</v>
      </c>
      <c r="K8" s="70">
        <v>34</v>
      </c>
      <c r="L8" s="69">
        <f t="shared" ref="L8" si="6">K8*$L$7/$K$7</f>
        <v>270.19867549668874</v>
      </c>
      <c r="M8" s="70">
        <v>0</v>
      </c>
      <c r="N8" s="72">
        <f t="shared" si="5"/>
        <v>0</v>
      </c>
      <c r="O8" s="69">
        <f>F8+H8+K8+M8</f>
        <v>71.487499999999997</v>
      </c>
      <c r="P8" s="69">
        <f t="shared" si="1"/>
        <v>349.95931379456107</v>
      </c>
    </row>
    <row r="9" spans="1:251" x14ac:dyDescent="0.25">
      <c r="A9" s="6"/>
      <c r="B9" s="25"/>
      <c r="C9" s="25"/>
      <c r="G9" s="69">
        <f>F9*$G$7/$F$7</f>
        <v>0</v>
      </c>
    </row>
    <row r="10" spans="1:251" x14ac:dyDescent="0.25">
      <c r="A10" s="6"/>
      <c r="B10" s="25"/>
      <c r="C10" s="25"/>
    </row>
    <row r="11" spans="1:251" s="11" customFormat="1" ht="19.5" customHeight="1" x14ac:dyDescent="0.2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s="11" customFormat="1" ht="46.5" customHeight="1" x14ac:dyDescent="0.25">
      <c r="A12" s="46" t="s">
        <v>60</v>
      </c>
      <c r="B12" s="14" t="s">
        <v>41</v>
      </c>
      <c r="C12" s="47" t="s">
        <v>59</v>
      </c>
      <c r="D12" s="9" t="s">
        <v>42</v>
      </c>
      <c r="E12" s="98" t="s">
        <v>43</v>
      </c>
      <c r="F12" s="98"/>
      <c r="G12" s="98"/>
      <c r="H12" s="98"/>
      <c r="I12" s="98"/>
      <c r="J12" s="14"/>
      <c r="K12" s="98" t="s">
        <v>44</v>
      </c>
      <c r="L12" s="98"/>
      <c r="M12" s="98" t="s">
        <v>45</v>
      </c>
      <c r="N12" s="98"/>
      <c r="O12" s="14"/>
      <c r="P12" s="27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s="11" customFormat="1" ht="116.25" customHeight="1" x14ac:dyDescent="0.25">
      <c r="A13" s="94" t="s">
        <v>36</v>
      </c>
      <c r="B13" s="94"/>
      <c r="C13" s="94"/>
      <c r="D13" s="94"/>
      <c r="E13" s="16" t="s">
        <v>47</v>
      </c>
      <c r="F13" s="16" t="s">
        <v>48</v>
      </c>
      <c r="G13" s="16" t="s">
        <v>49</v>
      </c>
      <c r="H13" s="16" t="s">
        <v>50</v>
      </c>
      <c r="I13" s="17" t="s">
        <v>51</v>
      </c>
      <c r="J13" s="18" t="s">
        <v>52</v>
      </c>
      <c r="K13" s="16" t="s">
        <v>47</v>
      </c>
      <c r="L13" s="19" t="s">
        <v>53</v>
      </c>
      <c r="M13" s="16" t="s">
        <v>54</v>
      </c>
      <c r="N13" s="16" t="s">
        <v>57</v>
      </c>
      <c r="O13" s="14" t="s">
        <v>46</v>
      </c>
      <c r="P13" s="14" t="s">
        <v>55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s="11" customFormat="1" ht="30" customHeight="1" x14ac:dyDescent="0.25">
      <c r="A14" s="3">
        <v>1</v>
      </c>
      <c r="B14" s="49" t="s">
        <v>179</v>
      </c>
      <c r="C14" s="21" t="s">
        <v>178</v>
      </c>
      <c r="D14" s="22" t="s">
        <v>325</v>
      </c>
      <c r="E14" s="69">
        <v>50</v>
      </c>
      <c r="F14" s="69">
        <f t="shared" ref="F14:F20" si="7">E14/4</f>
        <v>12.5</v>
      </c>
      <c r="G14" s="69">
        <f>F14*$G$16/$F$16</f>
        <v>26.595744680851062</v>
      </c>
      <c r="H14" s="69">
        <v>0</v>
      </c>
      <c r="I14" s="69">
        <v>0</v>
      </c>
      <c r="J14" s="69">
        <f>G14+I14</f>
        <v>26.595744680851062</v>
      </c>
      <c r="K14" s="69">
        <v>9.1999999999999993</v>
      </c>
      <c r="L14" s="69">
        <f>K14*$L$16/$K$16</f>
        <v>73.11258278145695</v>
      </c>
      <c r="M14" s="71">
        <v>110</v>
      </c>
      <c r="N14" s="69">
        <v>200</v>
      </c>
      <c r="O14" s="69">
        <f t="shared" ref="O14:O18" si="8">F14+H14+K14+M14</f>
        <v>131.69999999999999</v>
      </c>
      <c r="P14" s="69">
        <f t="shared" ref="P14:P20" si="9">J14+L14+N14</f>
        <v>299.70832746230803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s="11" customFormat="1" ht="30" customHeight="1" x14ac:dyDescent="0.25">
      <c r="A15" s="3">
        <v>2</v>
      </c>
      <c r="B15" s="30" t="s">
        <v>173</v>
      </c>
      <c r="C15" s="21" t="s">
        <v>172</v>
      </c>
      <c r="D15" s="22" t="s">
        <v>321</v>
      </c>
      <c r="E15" s="70">
        <v>186.77</v>
      </c>
      <c r="F15" s="69">
        <f t="shared" si="7"/>
        <v>46.692500000000003</v>
      </c>
      <c r="G15" s="69">
        <f>F15*$G$16/$F$16</f>
        <v>99.34574468085107</v>
      </c>
      <c r="H15" s="70">
        <v>0</v>
      </c>
      <c r="I15" s="70">
        <v>0</v>
      </c>
      <c r="J15" s="69">
        <f t="shared" ref="J15:J20" si="10">G15+I15</f>
        <v>99.34574468085107</v>
      </c>
      <c r="K15" s="70">
        <v>2.6</v>
      </c>
      <c r="L15" s="69">
        <f>K15*$L$16/$K$16</f>
        <v>20.662251655629138</v>
      </c>
      <c r="M15" s="70">
        <v>0</v>
      </c>
      <c r="N15" s="72">
        <v>0</v>
      </c>
      <c r="O15" s="69">
        <f>F15+H15+K15+M15</f>
        <v>49.292500000000004</v>
      </c>
      <c r="P15" s="69">
        <f t="shared" si="9"/>
        <v>120.0079963364802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spans="1:251" s="11" customFormat="1" ht="30" customHeight="1" x14ac:dyDescent="0.25">
      <c r="A16" s="3">
        <v>3</v>
      </c>
      <c r="B16" s="48" t="s">
        <v>175</v>
      </c>
      <c r="C16" s="21" t="s">
        <v>174</v>
      </c>
      <c r="D16" s="22" t="s">
        <v>321</v>
      </c>
      <c r="E16" s="70">
        <v>235</v>
      </c>
      <c r="F16" s="69">
        <f t="shared" si="7"/>
        <v>58.75</v>
      </c>
      <c r="G16" s="72">
        <v>125</v>
      </c>
      <c r="H16" s="70">
        <v>0</v>
      </c>
      <c r="I16" s="70">
        <v>0</v>
      </c>
      <c r="J16" s="69">
        <f t="shared" si="10"/>
        <v>125</v>
      </c>
      <c r="K16" s="70">
        <v>37.75</v>
      </c>
      <c r="L16" s="70">
        <v>300</v>
      </c>
      <c r="M16" s="70">
        <v>40</v>
      </c>
      <c r="N16" s="70">
        <f>M16*N14/M14</f>
        <v>72.727272727272734</v>
      </c>
      <c r="O16" s="69">
        <f>F16+H16+K16+M16</f>
        <v>136.5</v>
      </c>
      <c r="P16" s="69">
        <f t="shared" si="9"/>
        <v>497.72727272727275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spans="1:251" s="11" customFormat="1" ht="30" customHeight="1" x14ac:dyDescent="0.25">
      <c r="A17" s="3">
        <v>4</v>
      </c>
      <c r="B17" s="30" t="s">
        <v>177</v>
      </c>
      <c r="C17" s="21" t="s">
        <v>176</v>
      </c>
      <c r="D17" s="22" t="s">
        <v>323</v>
      </c>
      <c r="E17" s="70">
        <v>149.94999999999999</v>
      </c>
      <c r="F17" s="69">
        <f t="shared" si="7"/>
        <v>37.487499999999997</v>
      </c>
      <c r="G17" s="69">
        <f t="shared" ref="G17:G20" si="11">F17*$G$16/$F$16</f>
        <v>79.760638297872347</v>
      </c>
      <c r="H17" s="70">
        <v>0</v>
      </c>
      <c r="I17" s="70">
        <v>0</v>
      </c>
      <c r="J17" s="69">
        <f t="shared" si="10"/>
        <v>79.760638297872347</v>
      </c>
      <c r="K17" s="70">
        <v>34</v>
      </c>
      <c r="L17" s="69">
        <f t="shared" ref="L17:L20" si="12">K17*$L$16/$K$16</f>
        <v>270.19867549668874</v>
      </c>
      <c r="M17" s="70">
        <v>0</v>
      </c>
      <c r="N17" s="70">
        <v>0</v>
      </c>
      <c r="O17" s="69">
        <f t="shared" si="8"/>
        <v>71.487499999999997</v>
      </c>
      <c r="P17" s="69">
        <f t="shared" si="9"/>
        <v>349.95931379456107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s="11" customFormat="1" ht="30" customHeight="1" x14ac:dyDescent="0.25">
      <c r="A18" s="3">
        <v>5</v>
      </c>
      <c r="B18" s="48" t="s">
        <v>84</v>
      </c>
      <c r="C18" s="21" t="s">
        <v>83</v>
      </c>
      <c r="D18" s="22" t="s">
        <v>323</v>
      </c>
      <c r="E18" s="69">
        <v>37.575000000000003</v>
      </c>
      <c r="F18" s="69">
        <f t="shared" si="7"/>
        <v>9.3937500000000007</v>
      </c>
      <c r="G18" s="69">
        <f t="shared" si="11"/>
        <v>19.986702127659573</v>
      </c>
      <c r="H18" s="69">
        <v>0</v>
      </c>
      <c r="I18" s="69">
        <v>0</v>
      </c>
      <c r="J18" s="69">
        <f t="shared" si="10"/>
        <v>19.986702127659573</v>
      </c>
      <c r="K18" s="69">
        <v>1.25</v>
      </c>
      <c r="L18" s="69">
        <f t="shared" si="12"/>
        <v>9.9337748344370862</v>
      </c>
      <c r="M18" s="69">
        <v>0</v>
      </c>
      <c r="N18" s="69">
        <v>0</v>
      </c>
      <c r="O18" s="69">
        <f t="shared" si="8"/>
        <v>10.643750000000001</v>
      </c>
      <c r="P18" s="69">
        <f t="shared" si="9"/>
        <v>29.920476962096657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s="11" customFormat="1" ht="30" customHeight="1" x14ac:dyDescent="0.25">
      <c r="A19" s="3">
        <v>6</v>
      </c>
      <c r="B19" s="48" t="s">
        <v>109</v>
      </c>
      <c r="C19" s="21" t="s">
        <v>108</v>
      </c>
      <c r="D19" s="22" t="s">
        <v>322</v>
      </c>
      <c r="E19" s="69">
        <v>168.8</v>
      </c>
      <c r="F19" s="69">
        <f t="shared" si="7"/>
        <v>42.2</v>
      </c>
      <c r="G19" s="69">
        <f t="shared" si="11"/>
        <v>89.787234042553195</v>
      </c>
      <c r="H19" s="69">
        <v>0</v>
      </c>
      <c r="I19" s="69">
        <v>0</v>
      </c>
      <c r="J19" s="69">
        <f t="shared" si="10"/>
        <v>89.787234042553195</v>
      </c>
      <c r="K19" s="69">
        <v>2.5</v>
      </c>
      <c r="L19" s="69">
        <f t="shared" si="12"/>
        <v>19.867549668874172</v>
      </c>
      <c r="M19" s="69">
        <v>0</v>
      </c>
      <c r="N19" s="69">
        <v>0</v>
      </c>
      <c r="O19" s="69">
        <f>F19+H19+K19+M19</f>
        <v>44.7</v>
      </c>
      <c r="P19" s="69">
        <f t="shared" si="9"/>
        <v>109.65478371142737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30" customHeight="1" x14ac:dyDescent="0.25">
      <c r="A20" s="3">
        <v>7</v>
      </c>
      <c r="B20" s="48" t="s">
        <v>101</v>
      </c>
      <c r="C20" s="21" t="s">
        <v>76</v>
      </c>
      <c r="D20" s="22" t="s">
        <v>322</v>
      </c>
      <c r="E20" s="69">
        <v>227.35</v>
      </c>
      <c r="F20" s="69">
        <f t="shared" si="7"/>
        <v>56.837499999999999</v>
      </c>
      <c r="G20" s="69">
        <f t="shared" si="11"/>
        <v>120.93085106382979</v>
      </c>
      <c r="H20" s="69">
        <v>0</v>
      </c>
      <c r="I20" s="69">
        <v>0</v>
      </c>
      <c r="J20" s="69">
        <f t="shared" si="10"/>
        <v>120.93085106382979</v>
      </c>
      <c r="K20" s="71">
        <v>0.65</v>
      </c>
      <c r="L20" s="69">
        <f t="shared" si="12"/>
        <v>5.1655629139072845</v>
      </c>
      <c r="M20" s="69">
        <v>0</v>
      </c>
      <c r="N20" s="71">
        <v>0</v>
      </c>
      <c r="O20" s="69">
        <f t="shared" ref="O20" si="13">F20+H20+K20+M20</f>
        <v>57.487499999999997</v>
      </c>
      <c r="P20" s="69">
        <f t="shared" si="9"/>
        <v>126.09641397773707</v>
      </c>
    </row>
    <row r="21" spans="1:251" ht="16.5" customHeight="1" x14ac:dyDescent="0.25">
      <c r="A21" s="7"/>
      <c r="B21" s="28"/>
      <c r="C21" s="28"/>
      <c r="D21" s="28"/>
    </row>
  </sheetData>
  <sheetProtection algorithmName="SHA-512" hashValue="t2nr6CzbUEcLIKU6hN06AwEVu0AAKJgOCh2/uUo0Y5+EGHSQTirl1+NmLpP85WrCudde33jbpAOjPhMLdN0eJQ==" saltValue="foa7LFc1UwCB3Arbtqa70g==" spinCount="100000" sheet="1" objects="1" scenarios="1"/>
  <mergeCells count="11">
    <mergeCell ref="A1:O1"/>
    <mergeCell ref="A2:P2"/>
    <mergeCell ref="E3:I3"/>
    <mergeCell ref="K3:L3"/>
    <mergeCell ref="M3:N3"/>
    <mergeCell ref="A4:D4"/>
    <mergeCell ref="A13:D13"/>
    <mergeCell ref="A11:O11"/>
    <mergeCell ref="E12:I12"/>
    <mergeCell ref="K12:L12"/>
    <mergeCell ref="M12:N12"/>
  </mergeCells>
  <phoneticPr fontId="8" type="noConversion"/>
  <pageMargins left="0.7" right="0.7" top="0.75" bottom="0.75" header="0.51180555555555496" footer="0.51180555555555496"/>
  <pageSetup paperSize="9" scale="10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4"/>
  <sheetViews>
    <sheetView topLeftCell="A13" workbookViewId="0">
      <selection activeCell="J15" sqref="J15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8.57031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10.42578125" style="26" bestFit="1" customWidth="1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6" ht="15.75" x14ac:dyDescent="0.25">
      <c r="A1" s="100" t="s">
        <v>396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</row>
    <row r="2" spans="1:16" ht="17.25" customHeight="1" x14ac:dyDescent="0.25">
      <c r="A2" s="85"/>
      <c r="B2" s="84"/>
      <c r="C2" s="84"/>
      <c r="D2" s="84"/>
      <c r="E2" s="84"/>
      <c r="F2" s="84"/>
      <c r="G2" s="84"/>
      <c r="H2" s="84"/>
      <c r="I2" s="86"/>
      <c r="J2" s="86"/>
      <c r="K2" s="84"/>
      <c r="L2" s="86"/>
      <c r="M2" s="84"/>
      <c r="N2" s="86"/>
      <c r="O2" s="84"/>
      <c r="P2" s="84"/>
    </row>
    <row r="3" spans="1:16" ht="58.5" customHeight="1" x14ac:dyDescent="0.25">
      <c r="A3" s="2" t="s">
        <v>40</v>
      </c>
      <c r="B3" s="9" t="s">
        <v>41</v>
      </c>
      <c r="C3" s="35" t="s">
        <v>59</v>
      </c>
      <c r="D3" s="9" t="s">
        <v>42</v>
      </c>
      <c r="E3" s="93" t="s">
        <v>43</v>
      </c>
      <c r="F3" s="93"/>
      <c r="G3" s="93"/>
      <c r="H3" s="93"/>
      <c r="I3" s="93"/>
      <c r="J3" s="81"/>
      <c r="K3" s="93" t="s">
        <v>44</v>
      </c>
      <c r="L3" s="93"/>
      <c r="M3" s="93" t="s">
        <v>45</v>
      </c>
      <c r="N3" s="93"/>
      <c r="O3" s="81" t="s">
        <v>46</v>
      </c>
      <c r="P3" s="14" t="s">
        <v>55</v>
      </c>
    </row>
    <row r="4" spans="1:16" ht="121.5" customHeight="1" x14ac:dyDescent="0.25">
      <c r="A4" s="95" t="s">
        <v>402</v>
      </c>
      <c r="B4" s="95"/>
      <c r="C4" s="95"/>
      <c r="D4" s="95"/>
      <c r="E4" s="16" t="s">
        <v>47</v>
      </c>
      <c r="F4" s="16" t="s">
        <v>48</v>
      </c>
      <c r="G4" s="16" t="s">
        <v>49</v>
      </c>
      <c r="H4" s="16" t="s">
        <v>50</v>
      </c>
      <c r="I4" s="17" t="s">
        <v>51</v>
      </c>
      <c r="J4" s="18" t="s">
        <v>52</v>
      </c>
      <c r="K4" s="16" t="s">
        <v>58</v>
      </c>
      <c r="L4" s="19" t="s">
        <v>53</v>
      </c>
      <c r="M4" s="16" t="s">
        <v>56</v>
      </c>
      <c r="N4" s="16" t="s">
        <v>57</v>
      </c>
      <c r="O4" s="20"/>
      <c r="P4" s="31"/>
    </row>
    <row r="5" spans="1:16" ht="30" customHeight="1" x14ac:dyDescent="0.25">
      <c r="A5" s="36">
        <v>1</v>
      </c>
      <c r="B5" s="87" t="s">
        <v>400</v>
      </c>
      <c r="C5" s="87" t="s">
        <v>401</v>
      </c>
      <c r="D5" s="87" t="s">
        <v>321</v>
      </c>
      <c r="E5" s="69">
        <v>0</v>
      </c>
      <c r="F5" s="69">
        <f t="shared" ref="F5:F10" si="0">E5/4</f>
        <v>0</v>
      </c>
      <c r="G5" s="73">
        <f>F5*G6/F6</f>
        <v>0</v>
      </c>
      <c r="H5" s="69">
        <v>64.95</v>
      </c>
      <c r="I5" s="73">
        <f>H5*$I$6/$H$6</f>
        <v>314.68023255813949</v>
      </c>
      <c r="J5" s="69">
        <f>G5+I5</f>
        <v>314.68023255813949</v>
      </c>
      <c r="K5" s="69">
        <v>29.5</v>
      </c>
      <c r="L5" s="71">
        <f>K5*$L$9/$K$9</f>
        <v>21.205223433568946</v>
      </c>
      <c r="M5" s="69">
        <v>0</v>
      </c>
      <c r="N5" s="70">
        <f>M5*$N$10/$M$10</f>
        <v>0</v>
      </c>
      <c r="O5" s="69">
        <f>F5+H5+K5+M5</f>
        <v>94.45</v>
      </c>
      <c r="P5" s="69">
        <f>J5+L5+N5</f>
        <v>335.88545599170845</v>
      </c>
    </row>
    <row r="6" spans="1:16" ht="30" customHeight="1" x14ac:dyDescent="0.25">
      <c r="A6" s="37">
        <v>2</v>
      </c>
      <c r="B6" s="40" t="s">
        <v>38</v>
      </c>
      <c r="C6" s="43" t="s">
        <v>37</v>
      </c>
      <c r="D6" s="52" t="s">
        <v>323</v>
      </c>
      <c r="E6" s="69">
        <v>90.625</v>
      </c>
      <c r="F6" s="69">
        <f t="shared" si="0"/>
        <v>22.65625</v>
      </c>
      <c r="G6" s="69">
        <v>125</v>
      </c>
      <c r="H6" s="69">
        <v>77.400000000000006</v>
      </c>
      <c r="I6" s="69">
        <v>375</v>
      </c>
      <c r="J6" s="69">
        <f t="shared" ref="J6:J10" si="1">G6+I6</f>
        <v>500</v>
      </c>
      <c r="K6" s="69">
        <v>36.200000000000003</v>
      </c>
      <c r="L6" s="71">
        <f t="shared" ref="L6:L10" si="2">K6*$L$9/$K$9</f>
        <v>26.02132502695579</v>
      </c>
      <c r="M6" s="69">
        <v>0</v>
      </c>
      <c r="N6" s="70">
        <f t="shared" ref="N6:N9" si="3">M6*$N$10/$M$10</f>
        <v>0</v>
      </c>
      <c r="O6" s="69">
        <f>F6+H6+K6+M6</f>
        <v>136.25625000000002</v>
      </c>
      <c r="P6" s="69">
        <f t="shared" ref="P6:P10" si="4">J6+L6+N6</f>
        <v>526.02132502695576</v>
      </c>
    </row>
    <row r="7" spans="1:16" ht="30" customHeight="1" x14ac:dyDescent="0.25">
      <c r="A7" s="38">
        <v>3</v>
      </c>
      <c r="B7" s="41" t="s">
        <v>383</v>
      </c>
      <c r="C7" s="44" t="s">
        <v>384</v>
      </c>
      <c r="D7" s="33" t="s">
        <v>326</v>
      </c>
      <c r="E7" s="73">
        <v>11.35</v>
      </c>
      <c r="F7" s="69">
        <f t="shared" si="0"/>
        <v>2.8374999999999999</v>
      </c>
      <c r="G7" s="73">
        <f>F7*$G$6/$F$6</f>
        <v>15.655172413793103</v>
      </c>
      <c r="H7" s="73">
        <v>75.3</v>
      </c>
      <c r="I7" s="73">
        <f>H7*$I$6/$H$6</f>
        <v>364.82558139534882</v>
      </c>
      <c r="J7" s="69">
        <f t="shared" si="1"/>
        <v>380.4807538091419</v>
      </c>
      <c r="K7" s="73">
        <v>32</v>
      </c>
      <c r="L7" s="71">
        <f t="shared" si="2"/>
        <v>23.002276266922248</v>
      </c>
      <c r="M7" s="74">
        <v>0</v>
      </c>
      <c r="N7" s="70">
        <f t="shared" si="3"/>
        <v>0</v>
      </c>
      <c r="O7" s="69">
        <f t="shared" ref="O7:O10" si="5">F7+H7+K7+M7</f>
        <v>110.1375</v>
      </c>
      <c r="P7" s="69">
        <f t="shared" si="4"/>
        <v>403.48303007606415</v>
      </c>
    </row>
    <row r="8" spans="1:16" ht="30" customHeight="1" x14ac:dyDescent="0.25">
      <c r="A8" s="34">
        <v>4</v>
      </c>
      <c r="B8" s="22" t="s">
        <v>205</v>
      </c>
      <c r="C8" s="22" t="s">
        <v>204</v>
      </c>
      <c r="D8" s="33" t="s">
        <v>326</v>
      </c>
      <c r="E8" s="70">
        <v>65.575000000000003</v>
      </c>
      <c r="F8" s="69">
        <f t="shared" si="0"/>
        <v>16.393750000000001</v>
      </c>
      <c r="G8" s="73">
        <f t="shared" ref="G8:G10" si="6">F8*$G$6/$F$6</f>
        <v>90.448275862068968</v>
      </c>
      <c r="H8" s="70">
        <v>0</v>
      </c>
      <c r="I8" s="73">
        <f t="shared" ref="I8:I10" si="7">H8*$I$6/$H$6</f>
        <v>0</v>
      </c>
      <c r="J8" s="69">
        <f t="shared" si="1"/>
        <v>90.448275862068968</v>
      </c>
      <c r="K8" s="70">
        <v>56.3</v>
      </c>
      <c r="L8" s="71">
        <f t="shared" si="2"/>
        <v>40.469629807116327</v>
      </c>
      <c r="M8" s="70">
        <v>0</v>
      </c>
      <c r="N8" s="70">
        <f t="shared" si="3"/>
        <v>0</v>
      </c>
      <c r="O8" s="69">
        <f t="shared" si="5"/>
        <v>72.693749999999994</v>
      </c>
      <c r="P8" s="69">
        <f t="shared" si="4"/>
        <v>130.9179056691853</v>
      </c>
    </row>
    <row r="9" spans="1:16" ht="30" customHeight="1" x14ac:dyDescent="0.25">
      <c r="A9" s="34">
        <v>5</v>
      </c>
      <c r="B9" s="22" t="s">
        <v>197</v>
      </c>
      <c r="C9" s="22" t="s">
        <v>196</v>
      </c>
      <c r="D9" s="52" t="s">
        <v>323</v>
      </c>
      <c r="E9" s="70">
        <v>75.25</v>
      </c>
      <c r="F9" s="69">
        <f t="shared" si="0"/>
        <v>18.8125</v>
      </c>
      <c r="G9" s="73">
        <f t="shared" si="6"/>
        <v>103.79310344827586</v>
      </c>
      <c r="H9" s="70">
        <v>0</v>
      </c>
      <c r="I9" s="73">
        <f t="shared" si="7"/>
        <v>0</v>
      </c>
      <c r="J9" s="69">
        <f t="shared" si="1"/>
        <v>103.79310344827586</v>
      </c>
      <c r="K9" s="70">
        <v>417.35</v>
      </c>
      <c r="L9" s="70">
        <v>300</v>
      </c>
      <c r="M9" s="70">
        <v>40</v>
      </c>
      <c r="N9" s="70">
        <f t="shared" si="3"/>
        <v>57.142857142857146</v>
      </c>
      <c r="O9" s="69">
        <f t="shared" si="5"/>
        <v>476.16250000000002</v>
      </c>
      <c r="P9" s="69">
        <f t="shared" si="4"/>
        <v>460.93596059113304</v>
      </c>
    </row>
    <row r="10" spans="1:16" ht="30" customHeight="1" x14ac:dyDescent="0.25">
      <c r="A10" s="34">
        <v>6</v>
      </c>
      <c r="B10" s="22" t="s">
        <v>11</v>
      </c>
      <c r="C10" s="88" t="s">
        <v>12</v>
      </c>
      <c r="D10" s="22" t="s">
        <v>325</v>
      </c>
      <c r="E10" s="70">
        <v>88.75</v>
      </c>
      <c r="F10" s="69">
        <f t="shared" si="0"/>
        <v>22.1875</v>
      </c>
      <c r="G10" s="73">
        <f t="shared" si="6"/>
        <v>122.41379310344827</v>
      </c>
      <c r="H10" s="70">
        <v>61.5</v>
      </c>
      <c r="I10" s="73">
        <f t="shared" si="7"/>
        <v>297.96511627906972</v>
      </c>
      <c r="J10" s="69">
        <f t="shared" si="1"/>
        <v>420.37890938251797</v>
      </c>
      <c r="K10" s="70">
        <v>33.15</v>
      </c>
      <c r="L10" s="71">
        <f t="shared" si="2"/>
        <v>23.828920570264764</v>
      </c>
      <c r="M10" s="70">
        <v>140</v>
      </c>
      <c r="N10" s="70">
        <v>200</v>
      </c>
      <c r="O10" s="69">
        <f t="shared" si="5"/>
        <v>256.83749999999998</v>
      </c>
      <c r="P10" s="89">
        <f t="shared" si="4"/>
        <v>644.20782995278273</v>
      </c>
    </row>
    <row r="11" spans="1:16" ht="17.25" customHeight="1" x14ac:dyDescent="0.25">
      <c r="A11" s="85"/>
      <c r="B11" s="84"/>
      <c r="C11" s="84"/>
      <c r="D11" s="84"/>
      <c r="E11" s="84"/>
      <c r="F11" s="84"/>
      <c r="G11" s="84"/>
      <c r="H11" s="84"/>
      <c r="I11" s="86"/>
      <c r="J11" s="86"/>
      <c r="K11" s="84"/>
      <c r="L11" s="86"/>
      <c r="M11" s="84"/>
      <c r="N11" s="86"/>
      <c r="O11" s="84"/>
      <c r="P11" s="84"/>
    </row>
    <row r="12" spans="1:16" x14ac:dyDescent="0.25">
      <c r="A12" s="80"/>
      <c r="B12" s="82"/>
      <c r="C12" s="82"/>
      <c r="D12" s="82"/>
      <c r="E12" s="82"/>
      <c r="F12" s="82"/>
      <c r="G12" s="82"/>
      <c r="H12" s="82"/>
      <c r="I12" s="83"/>
      <c r="J12" s="83"/>
      <c r="K12" s="82"/>
      <c r="L12" s="83"/>
      <c r="M12" s="82"/>
      <c r="N12" s="83"/>
      <c r="O12" s="82"/>
      <c r="P12" s="82"/>
    </row>
    <row r="13" spans="1:16" ht="25.5" x14ac:dyDescent="0.25">
      <c r="A13" s="5" t="s">
        <v>60</v>
      </c>
      <c r="B13" s="14" t="s">
        <v>41</v>
      </c>
      <c r="C13" s="47" t="s">
        <v>59</v>
      </c>
      <c r="D13" s="9" t="s">
        <v>42</v>
      </c>
      <c r="E13" s="98" t="s">
        <v>43</v>
      </c>
      <c r="F13" s="98"/>
      <c r="G13" s="98"/>
      <c r="H13" s="98"/>
      <c r="I13" s="98"/>
      <c r="J13" s="14"/>
      <c r="K13" s="98" t="s">
        <v>44</v>
      </c>
      <c r="L13" s="98"/>
      <c r="M13" s="98" t="s">
        <v>45</v>
      </c>
      <c r="N13" s="98"/>
      <c r="O13" s="14"/>
      <c r="P13" s="13"/>
    </row>
    <row r="14" spans="1:16" ht="109.5" customHeight="1" x14ac:dyDescent="0.25">
      <c r="A14" s="94" t="s">
        <v>30</v>
      </c>
      <c r="B14" s="94"/>
      <c r="C14" s="94"/>
      <c r="D14" s="94"/>
      <c r="E14" s="16" t="s">
        <v>47</v>
      </c>
      <c r="F14" s="16" t="s">
        <v>48</v>
      </c>
      <c r="G14" s="16" t="s">
        <v>49</v>
      </c>
      <c r="H14" s="16" t="s">
        <v>50</v>
      </c>
      <c r="I14" s="17" t="s">
        <v>51</v>
      </c>
      <c r="J14" s="18" t="s">
        <v>52</v>
      </c>
      <c r="K14" s="16" t="s">
        <v>47</v>
      </c>
      <c r="L14" s="19" t="s">
        <v>53</v>
      </c>
      <c r="M14" s="16" t="s">
        <v>54</v>
      </c>
      <c r="N14" s="16" t="s">
        <v>57</v>
      </c>
      <c r="O14" s="14" t="s">
        <v>46</v>
      </c>
      <c r="P14" s="14" t="s">
        <v>55</v>
      </c>
    </row>
    <row r="15" spans="1:16" ht="30" customHeight="1" x14ac:dyDescent="0.25">
      <c r="A15" s="4">
        <v>1</v>
      </c>
      <c r="B15" s="56" t="s">
        <v>371</v>
      </c>
      <c r="C15" s="66" t="s">
        <v>372</v>
      </c>
      <c r="D15" s="66" t="s">
        <v>325</v>
      </c>
      <c r="E15" s="69">
        <v>106</v>
      </c>
      <c r="F15" s="69">
        <f>E15/4</f>
        <v>26.5</v>
      </c>
      <c r="G15" s="69">
        <f>F15*$G$21/$F$21</f>
        <v>31.425657567061169</v>
      </c>
      <c r="H15" s="69">
        <v>79.55</v>
      </c>
      <c r="I15" s="69">
        <f>H15*$I$23/$H$23</f>
        <v>179.16666666666666</v>
      </c>
      <c r="J15" s="71">
        <f>G15+I15</f>
        <v>210.59232423372782</v>
      </c>
      <c r="K15" s="69">
        <v>25</v>
      </c>
      <c r="L15" s="69">
        <f>K15*$L$17/$K$17</f>
        <v>17.970528333533004</v>
      </c>
      <c r="M15" s="69">
        <v>0</v>
      </c>
      <c r="N15" s="69">
        <f t="shared" ref="N15:N16" si="8">M15*$N$21/$M$21</f>
        <v>0</v>
      </c>
      <c r="O15" s="69">
        <f>F15+H15+K15+M15</f>
        <v>131.05000000000001</v>
      </c>
      <c r="P15" s="71">
        <f>J15+L15+N15</f>
        <v>228.56285256726082</v>
      </c>
    </row>
    <row r="16" spans="1:16" ht="30" customHeight="1" x14ac:dyDescent="0.25">
      <c r="A16" s="4">
        <v>2</v>
      </c>
      <c r="B16" s="56" t="s">
        <v>15</v>
      </c>
      <c r="C16" s="66" t="s">
        <v>16</v>
      </c>
      <c r="D16" s="66" t="s">
        <v>321</v>
      </c>
      <c r="E16" s="70">
        <v>79.8</v>
      </c>
      <c r="F16" s="69">
        <f>E16/4</f>
        <v>19.95</v>
      </c>
      <c r="G16" s="69">
        <f t="shared" ref="G16:G24" si="9">F16*$G$21/$F$21</f>
        <v>23.658183715580012</v>
      </c>
      <c r="H16" s="70">
        <v>0</v>
      </c>
      <c r="I16" s="69">
        <f t="shared" ref="I16:I24" si="10">H16*$I$23/$H$23</f>
        <v>0</v>
      </c>
      <c r="J16" s="71">
        <f t="shared" ref="J16:J24" si="11">G16+I16</f>
        <v>23.658183715580012</v>
      </c>
      <c r="K16" s="70">
        <v>181.7</v>
      </c>
      <c r="L16" s="69">
        <f>K16*$L$17/$K$17</f>
        <v>130.60979992811787</v>
      </c>
      <c r="M16" s="70">
        <v>0</v>
      </c>
      <c r="N16" s="69">
        <f t="shared" si="8"/>
        <v>0</v>
      </c>
      <c r="O16" s="69">
        <f>F16+H16+K16+M16</f>
        <v>201.64999999999998</v>
      </c>
      <c r="P16" s="71">
        <f>J16+L16+N16</f>
        <v>154.26798364369787</v>
      </c>
    </row>
    <row r="17" spans="1:16" ht="30" customHeight="1" x14ac:dyDescent="0.25">
      <c r="A17" s="4">
        <v>3</v>
      </c>
      <c r="B17" s="56" t="s">
        <v>197</v>
      </c>
      <c r="C17" s="66" t="s">
        <v>196</v>
      </c>
      <c r="D17" s="66" t="s">
        <v>323</v>
      </c>
      <c r="E17" s="69">
        <v>75.25</v>
      </c>
      <c r="F17" s="69">
        <f>E17/4</f>
        <v>18.8125</v>
      </c>
      <c r="G17" s="69">
        <f t="shared" si="9"/>
        <v>22.30925218793729</v>
      </c>
      <c r="H17" s="69">
        <v>0</v>
      </c>
      <c r="I17" s="69">
        <f t="shared" si="10"/>
        <v>0</v>
      </c>
      <c r="J17" s="71">
        <f t="shared" si="11"/>
        <v>22.30925218793729</v>
      </c>
      <c r="K17" s="69">
        <v>417.35</v>
      </c>
      <c r="L17" s="71">
        <v>300</v>
      </c>
      <c r="M17" s="69">
        <v>40</v>
      </c>
      <c r="N17" s="69">
        <f>M17*$N$21/$M$21</f>
        <v>61.53846153846154</v>
      </c>
      <c r="O17" s="69">
        <f t="shared" ref="O17:O24" si="12">F17+H17+K17+M17</f>
        <v>476.16250000000002</v>
      </c>
      <c r="P17" s="71">
        <f t="shared" ref="P17:P24" si="13">J17+L17+N17</f>
        <v>383.84771372639887</v>
      </c>
    </row>
    <row r="18" spans="1:16" ht="30" customHeight="1" x14ac:dyDescent="0.25">
      <c r="A18" s="4">
        <v>4</v>
      </c>
      <c r="B18" s="64" t="s">
        <v>38</v>
      </c>
      <c r="C18" s="66" t="s">
        <v>37</v>
      </c>
      <c r="D18" s="66" t="s">
        <v>323</v>
      </c>
      <c r="E18" s="69">
        <v>90.625</v>
      </c>
      <c r="F18" s="69">
        <f>E18/4</f>
        <v>22.65625</v>
      </c>
      <c r="G18" s="69">
        <f t="shared" si="9"/>
        <v>26.867454877499231</v>
      </c>
      <c r="H18" s="69">
        <v>77.400000000000006</v>
      </c>
      <c r="I18" s="69">
        <f t="shared" si="10"/>
        <v>174.32432432432435</v>
      </c>
      <c r="J18" s="71">
        <f t="shared" si="11"/>
        <v>201.19177920182358</v>
      </c>
      <c r="K18" s="69">
        <v>36.200000000000003</v>
      </c>
      <c r="L18" s="69">
        <f t="shared" ref="L18:L24" si="14">K18*$L$17/$K$17</f>
        <v>26.02132502695579</v>
      </c>
      <c r="M18" s="69">
        <v>0</v>
      </c>
      <c r="N18" s="69">
        <f t="shared" ref="N18:N24" si="15">M18*$N$21/$M$21</f>
        <v>0</v>
      </c>
      <c r="O18" s="69">
        <f t="shared" si="12"/>
        <v>136.25625000000002</v>
      </c>
      <c r="P18" s="71">
        <f t="shared" si="13"/>
        <v>227.21310422877937</v>
      </c>
    </row>
    <row r="19" spans="1:16" ht="30" customHeight="1" x14ac:dyDescent="0.25">
      <c r="A19" s="4">
        <v>5</v>
      </c>
      <c r="B19" s="56" t="s">
        <v>333</v>
      </c>
      <c r="C19" s="66" t="s">
        <v>334</v>
      </c>
      <c r="D19" s="66" t="s">
        <v>323</v>
      </c>
      <c r="E19" s="69">
        <v>219.25</v>
      </c>
      <c r="F19" s="69">
        <f t="shared" ref="F19:F24" si="16">E19/4</f>
        <v>54.8125</v>
      </c>
      <c r="G19" s="69">
        <f t="shared" si="9"/>
        <v>65.00071152432227</v>
      </c>
      <c r="H19" s="69">
        <v>0</v>
      </c>
      <c r="I19" s="69">
        <f t="shared" si="10"/>
        <v>0</v>
      </c>
      <c r="J19" s="71">
        <f t="shared" si="11"/>
        <v>65.00071152432227</v>
      </c>
      <c r="K19" s="69">
        <v>17.649999999999999</v>
      </c>
      <c r="L19" s="69">
        <f t="shared" si="14"/>
        <v>12.687193003474301</v>
      </c>
      <c r="M19" s="69">
        <v>20</v>
      </c>
      <c r="N19" s="69">
        <f t="shared" si="15"/>
        <v>30.76923076923077</v>
      </c>
      <c r="O19" s="69">
        <f t="shared" si="12"/>
        <v>92.462500000000006</v>
      </c>
      <c r="P19" s="71">
        <f t="shared" si="13"/>
        <v>108.45713529702735</v>
      </c>
    </row>
    <row r="20" spans="1:16" ht="30" customHeight="1" x14ac:dyDescent="0.25">
      <c r="A20" s="4">
        <v>6</v>
      </c>
      <c r="B20" s="55" t="s">
        <v>383</v>
      </c>
      <c r="C20" s="68" t="s">
        <v>384</v>
      </c>
      <c r="D20" s="67" t="s">
        <v>326</v>
      </c>
      <c r="E20" s="73">
        <v>11.35</v>
      </c>
      <c r="F20" s="69">
        <f t="shared" si="16"/>
        <v>2.8374999999999999</v>
      </c>
      <c r="G20" s="69">
        <f t="shared" si="9"/>
        <v>3.3649171074164554</v>
      </c>
      <c r="H20" s="73">
        <v>75.3</v>
      </c>
      <c r="I20" s="69">
        <f t="shared" si="10"/>
        <v>169.59459459459458</v>
      </c>
      <c r="J20" s="71">
        <f t="shared" si="11"/>
        <v>172.95951170201104</v>
      </c>
      <c r="K20" s="73">
        <v>32</v>
      </c>
      <c r="L20" s="69">
        <f t="shared" si="14"/>
        <v>23.002276266922248</v>
      </c>
      <c r="M20" s="74">
        <v>0</v>
      </c>
      <c r="N20" s="69">
        <f t="shared" si="15"/>
        <v>0</v>
      </c>
      <c r="O20" s="69">
        <f t="shared" si="12"/>
        <v>110.1375</v>
      </c>
      <c r="P20" s="71">
        <f t="shared" si="13"/>
        <v>195.96178796893329</v>
      </c>
    </row>
    <row r="21" spans="1:16" ht="30" customHeight="1" x14ac:dyDescent="0.25">
      <c r="A21" s="4">
        <v>7</v>
      </c>
      <c r="B21" s="56" t="s">
        <v>331</v>
      </c>
      <c r="C21" s="66" t="s">
        <v>332</v>
      </c>
      <c r="D21" s="66" t="s">
        <v>322</v>
      </c>
      <c r="E21" s="69">
        <v>421.63</v>
      </c>
      <c r="F21" s="69">
        <f t="shared" si="16"/>
        <v>105.4075</v>
      </c>
      <c r="G21" s="69">
        <v>125</v>
      </c>
      <c r="H21" s="69">
        <v>0</v>
      </c>
      <c r="I21" s="69">
        <f t="shared" si="10"/>
        <v>0</v>
      </c>
      <c r="J21" s="71">
        <f t="shared" si="11"/>
        <v>125</v>
      </c>
      <c r="K21" s="69">
        <v>135.80000000000001</v>
      </c>
      <c r="L21" s="69">
        <f t="shared" si="14"/>
        <v>97.615909907751288</v>
      </c>
      <c r="M21" s="69">
        <v>130</v>
      </c>
      <c r="N21" s="69">
        <v>200</v>
      </c>
      <c r="O21" s="69">
        <f t="shared" si="12"/>
        <v>371.20749999999998</v>
      </c>
      <c r="P21" s="90">
        <f t="shared" si="13"/>
        <v>422.6159099077513</v>
      </c>
    </row>
    <row r="22" spans="1:16" ht="30" customHeight="1" x14ac:dyDescent="0.25">
      <c r="A22" s="4">
        <v>8</v>
      </c>
      <c r="B22" s="65" t="s">
        <v>149</v>
      </c>
      <c r="C22" s="66" t="s">
        <v>148</v>
      </c>
      <c r="D22" s="66" t="s">
        <v>322</v>
      </c>
      <c r="E22" s="69">
        <v>10</v>
      </c>
      <c r="F22" s="69">
        <f t="shared" si="16"/>
        <v>2.5</v>
      </c>
      <c r="G22" s="69">
        <f t="shared" si="9"/>
        <v>2.9646846761378458</v>
      </c>
      <c r="H22" s="69">
        <v>0</v>
      </c>
      <c r="I22" s="69">
        <f t="shared" si="10"/>
        <v>0</v>
      </c>
      <c r="J22" s="71">
        <f t="shared" si="11"/>
        <v>2.9646846761378458</v>
      </c>
      <c r="K22" s="69">
        <v>45.7</v>
      </c>
      <c r="L22" s="69">
        <f t="shared" si="14"/>
        <v>32.850125793698332</v>
      </c>
      <c r="M22" s="69">
        <v>0</v>
      </c>
      <c r="N22" s="69">
        <f t="shared" si="15"/>
        <v>0</v>
      </c>
      <c r="O22" s="69">
        <f t="shared" si="12"/>
        <v>48.2</v>
      </c>
      <c r="P22" s="71">
        <f t="shared" si="13"/>
        <v>35.814810469836175</v>
      </c>
    </row>
    <row r="23" spans="1:16" ht="30" customHeight="1" x14ac:dyDescent="0.25">
      <c r="A23" s="4">
        <v>9</v>
      </c>
      <c r="B23" s="65" t="s">
        <v>155</v>
      </c>
      <c r="C23" s="66" t="s">
        <v>154</v>
      </c>
      <c r="D23" s="66" t="s">
        <v>322</v>
      </c>
      <c r="E23" s="69">
        <v>100</v>
      </c>
      <c r="F23" s="69">
        <f t="shared" si="16"/>
        <v>25</v>
      </c>
      <c r="G23" s="69">
        <f t="shared" si="9"/>
        <v>29.646846761378459</v>
      </c>
      <c r="H23" s="69">
        <v>166.5</v>
      </c>
      <c r="I23" s="71">
        <v>375</v>
      </c>
      <c r="J23" s="71">
        <f t="shared" si="11"/>
        <v>404.64684676137847</v>
      </c>
      <c r="K23" s="69">
        <v>33.4</v>
      </c>
      <c r="L23" s="69">
        <f t="shared" si="14"/>
        <v>24.008625853600094</v>
      </c>
      <c r="M23" s="69">
        <v>0</v>
      </c>
      <c r="N23" s="69">
        <f t="shared" si="15"/>
        <v>0</v>
      </c>
      <c r="O23" s="69">
        <f t="shared" si="12"/>
        <v>224.9</v>
      </c>
      <c r="P23" s="71">
        <f t="shared" si="13"/>
        <v>428.65547261497858</v>
      </c>
    </row>
    <row r="24" spans="1:16" ht="30" customHeight="1" x14ac:dyDescent="0.25">
      <c r="A24" s="4">
        <v>10</v>
      </c>
      <c r="B24" s="66" t="s">
        <v>205</v>
      </c>
      <c r="C24" s="66" t="s">
        <v>204</v>
      </c>
      <c r="D24" s="66" t="s">
        <v>326</v>
      </c>
      <c r="E24" s="70">
        <v>65.575000000000003</v>
      </c>
      <c r="F24" s="69">
        <f t="shared" si="16"/>
        <v>16.393750000000001</v>
      </c>
      <c r="G24" s="69">
        <f t="shared" si="9"/>
        <v>19.440919763773927</v>
      </c>
      <c r="H24" s="70">
        <v>0</v>
      </c>
      <c r="I24" s="69">
        <f t="shared" si="10"/>
        <v>0</v>
      </c>
      <c r="J24" s="71">
        <f t="shared" si="11"/>
        <v>19.440919763773927</v>
      </c>
      <c r="K24" s="70">
        <v>56.3</v>
      </c>
      <c r="L24" s="69">
        <f t="shared" si="14"/>
        <v>40.469629807116327</v>
      </c>
      <c r="M24" s="70">
        <v>0</v>
      </c>
      <c r="N24" s="69">
        <f t="shared" si="15"/>
        <v>0</v>
      </c>
      <c r="O24" s="69">
        <f t="shared" si="12"/>
        <v>72.693749999999994</v>
      </c>
      <c r="P24" s="71">
        <f t="shared" si="13"/>
        <v>59.910549570890254</v>
      </c>
    </row>
  </sheetData>
  <sheetProtection algorithmName="SHA-512" hashValue="ABJaft9poNYQMMg+7u5U2PvoB21sCjPCcFI68UbKJX6aZ/HY19ZaF9CRidBeMGreCqOdsB5MEkIS+haVt/V5NQ==" saltValue="IiRTPN4ZqWN4HssONeYTuQ==" spinCount="100000" sheet="1" objects="1" scenarios="1"/>
  <mergeCells count="9">
    <mergeCell ref="A14:D14"/>
    <mergeCell ref="E13:I13"/>
    <mergeCell ref="K13:L13"/>
    <mergeCell ref="M13:N13"/>
    <mergeCell ref="A1:O1"/>
    <mergeCell ref="E3:I3"/>
    <mergeCell ref="K3:L3"/>
    <mergeCell ref="M3:N3"/>
    <mergeCell ref="A4:D4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5"/>
  <sheetViews>
    <sheetView topLeftCell="A46" workbookViewId="0">
      <selection activeCell="Q1" sqref="Q1:U104857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6" style="11" customWidth="1"/>
    <col min="4" max="4" width="21.285156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9.140625" style="26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6" ht="15.75" x14ac:dyDescent="0.25">
      <c r="A1" s="100" t="s">
        <v>397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  <c r="P1" s="84"/>
    </row>
    <row r="2" spans="1:16" ht="15.75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84"/>
    </row>
    <row r="3" spans="1:16" ht="38.25" x14ac:dyDescent="0.25">
      <c r="A3" s="46" t="s">
        <v>60</v>
      </c>
      <c r="B3" s="14" t="s">
        <v>41</v>
      </c>
      <c r="C3" s="47" t="s">
        <v>59</v>
      </c>
      <c r="D3" s="9" t="s">
        <v>42</v>
      </c>
      <c r="E3" s="98" t="s">
        <v>43</v>
      </c>
      <c r="F3" s="98"/>
      <c r="G3" s="98"/>
      <c r="H3" s="98"/>
      <c r="I3" s="98"/>
      <c r="J3" s="14"/>
      <c r="K3" s="98" t="s">
        <v>44</v>
      </c>
      <c r="L3" s="98"/>
      <c r="M3" s="93" t="s">
        <v>247</v>
      </c>
      <c r="N3" s="93"/>
      <c r="O3" s="14"/>
      <c r="P3" s="27"/>
    </row>
    <row r="4" spans="1:16" ht="104.25" customHeight="1" x14ac:dyDescent="0.25">
      <c r="A4" s="107" t="s">
        <v>250</v>
      </c>
      <c r="B4" s="108"/>
      <c r="C4" s="108"/>
      <c r="D4" s="109"/>
      <c r="E4" s="16" t="s">
        <v>47</v>
      </c>
      <c r="F4" s="16" t="s">
        <v>48</v>
      </c>
      <c r="G4" s="16" t="s">
        <v>49</v>
      </c>
      <c r="H4" s="16" t="s">
        <v>50</v>
      </c>
      <c r="I4" s="17" t="s">
        <v>51</v>
      </c>
      <c r="J4" s="18" t="s">
        <v>52</v>
      </c>
      <c r="K4" s="16" t="s">
        <v>47</v>
      </c>
      <c r="L4" s="19" t="s">
        <v>53</v>
      </c>
      <c r="M4" s="16" t="s">
        <v>54</v>
      </c>
      <c r="N4" s="16" t="s">
        <v>57</v>
      </c>
      <c r="O4" s="14" t="s">
        <v>46</v>
      </c>
      <c r="P4" s="14" t="s">
        <v>55</v>
      </c>
    </row>
    <row r="5" spans="1:16" ht="24.95" customHeight="1" x14ac:dyDescent="0.25">
      <c r="A5" s="3">
        <v>1</v>
      </c>
      <c r="B5" s="54" t="s">
        <v>143</v>
      </c>
      <c r="C5" s="54" t="s">
        <v>142</v>
      </c>
      <c r="D5" s="42" t="s">
        <v>251</v>
      </c>
      <c r="E5" s="69">
        <v>65.400000000000006</v>
      </c>
      <c r="F5" s="69">
        <f t="shared" ref="F5:F56" si="0">E5/4</f>
        <v>16.350000000000001</v>
      </c>
      <c r="G5" s="69">
        <f>F5*$G$63/$F$63</f>
        <v>10.878460647917125</v>
      </c>
      <c r="H5" s="71">
        <v>30</v>
      </c>
      <c r="I5" s="71">
        <f>H5*$I$18/$H$18</f>
        <v>50</v>
      </c>
      <c r="J5" s="71">
        <f>G5+I5</f>
        <v>60.878460647917123</v>
      </c>
      <c r="K5" s="69">
        <v>111.15</v>
      </c>
      <c r="L5" s="69">
        <f>K5*$L$32/$K$32</f>
        <v>103.18737428438806</v>
      </c>
      <c r="M5" s="71">
        <v>20</v>
      </c>
      <c r="N5" s="69">
        <f>M5*$N$11/$M$11</f>
        <v>26.666666666666668</v>
      </c>
      <c r="O5" s="69">
        <f>F5+H5+K5+M5</f>
        <v>177.5</v>
      </c>
      <c r="P5" s="69">
        <f t="shared" ref="P5:P36" si="1">J5+L5+N5</f>
        <v>190.73250159897182</v>
      </c>
    </row>
    <row r="6" spans="1:16" ht="24.95" customHeight="1" x14ac:dyDescent="0.25">
      <c r="A6" s="3">
        <v>2</v>
      </c>
      <c r="B6" s="54" t="s">
        <v>252</v>
      </c>
      <c r="C6" s="54" t="s">
        <v>140</v>
      </c>
      <c r="D6" s="42" t="s">
        <v>251</v>
      </c>
      <c r="E6" s="69">
        <v>113.69499999999999</v>
      </c>
      <c r="F6" s="69">
        <f t="shared" si="0"/>
        <v>28.423749999999998</v>
      </c>
      <c r="G6" s="69">
        <f t="shared" ref="G6:G62" si="2">F6*$G$63/$F$63</f>
        <v>18.911721458179471</v>
      </c>
      <c r="H6" s="71">
        <v>0</v>
      </c>
      <c r="I6" s="71">
        <f t="shared" ref="I6:I17" si="3">H6*$I$18/$H$18</f>
        <v>0</v>
      </c>
      <c r="J6" s="71">
        <f t="shared" ref="J6:J63" si="4">G6+I6</f>
        <v>18.911721458179471</v>
      </c>
      <c r="K6" s="69">
        <v>3.4</v>
      </c>
      <c r="L6" s="69">
        <f t="shared" ref="L6:L63" si="5">K6*$L$32/$K$32</f>
        <v>3.1564289029862294</v>
      </c>
      <c r="M6" s="71">
        <v>40</v>
      </c>
      <c r="N6" s="69">
        <f t="shared" ref="N6:N10" si="6">M6*$N$11/$M$11</f>
        <v>53.333333333333336</v>
      </c>
      <c r="O6" s="69">
        <f t="shared" ref="O6:O63" si="7">F6+H6+K6+M6</f>
        <v>71.82374999999999</v>
      </c>
      <c r="P6" s="69">
        <f t="shared" si="1"/>
        <v>75.401483694499035</v>
      </c>
    </row>
    <row r="7" spans="1:16" ht="24.95" customHeight="1" x14ac:dyDescent="0.25">
      <c r="A7" s="3">
        <v>3</v>
      </c>
      <c r="B7" s="54" t="s">
        <v>253</v>
      </c>
      <c r="C7" s="54" t="s">
        <v>254</v>
      </c>
      <c r="D7" s="42" t="s">
        <v>251</v>
      </c>
      <c r="E7" s="69">
        <v>96.174999999999997</v>
      </c>
      <c r="F7" s="69">
        <f t="shared" si="0"/>
        <v>24.043749999999999</v>
      </c>
      <c r="G7" s="69">
        <f t="shared" si="2"/>
        <v>15.997491633232865</v>
      </c>
      <c r="H7" s="69">
        <v>65.7</v>
      </c>
      <c r="I7" s="71">
        <f t="shared" si="3"/>
        <v>109.5</v>
      </c>
      <c r="J7" s="71">
        <f t="shared" si="4"/>
        <v>125.49749163323287</v>
      </c>
      <c r="K7" s="69">
        <v>5.9</v>
      </c>
      <c r="L7" s="69">
        <f t="shared" si="5"/>
        <v>5.4773325081231627</v>
      </c>
      <c r="M7" s="69">
        <v>140</v>
      </c>
      <c r="N7" s="69">
        <f t="shared" si="6"/>
        <v>186.66666666666666</v>
      </c>
      <c r="O7" s="69">
        <f t="shared" si="7"/>
        <v>235.64375000000001</v>
      </c>
      <c r="P7" s="69">
        <f t="shared" si="1"/>
        <v>317.6414908080227</v>
      </c>
    </row>
    <row r="8" spans="1:16" ht="24.95" customHeight="1" x14ac:dyDescent="0.25">
      <c r="A8" s="3">
        <v>4</v>
      </c>
      <c r="B8" s="54" t="s">
        <v>255</v>
      </c>
      <c r="C8" s="54" t="s">
        <v>256</v>
      </c>
      <c r="D8" s="42" t="s">
        <v>251</v>
      </c>
      <c r="E8" s="69">
        <v>17.59</v>
      </c>
      <c r="F8" s="69">
        <f t="shared" si="0"/>
        <v>4.3975</v>
      </c>
      <c r="G8" s="69">
        <f t="shared" si="2"/>
        <v>2.9258734372608899</v>
      </c>
      <c r="H8" s="69">
        <v>65.55</v>
      </c>
      <c r="I8" s="71">
        <f t="shared" si="3"/>
        <v>109.25</v>
      </c>
      <c r="J8" s="71">
        <f t="shared" si="4"/>
        <v>112.17587343726089</v>
      </c>
      <c r="K8" s="69">
        <v>32.6</v>
      </c>
      <c r="L8" s="69">
        <f t="shared" si="5"/>
        <v>30.264583010985614</v>
      </c>
      <c r="M8" s="69">
        <v>30</v>
      </c>
      <c r="N8" s="69">
        <f t="shared" si="6"/>
        <v>40</v>
      </c>
      <c r="O8" s="69">
        <f t="shared" si="7"/>
        <v>132.54749999999999</v>
      </c>
      <c r="P8" s="69">
        <f t="shared" si="1"/>
        <v>182.44045644824649</v>
      </c>
    </row>
    <row r="9" spans="1:16" ht="24.95" customHeight="1" x14ac:dyDescent="0.25">
      <c r="A9" s="3">
        <v>5</v>
      </c>
      <c r="B9" s="54" t="s">
        <v>257</v>
      </c>
      <c r="C9" s="54" t="s">
        <v>258</v>
      </c>
      <c r="D9" s="42" t="s">
        <v>251</v>
      </c>
      <c r="E9" s="69">
        <v>45</v>
      </c>
      <c r="F9" s="69">
        <f t="shared" si="0"/>
        <v>11.25</v>
      </c>
      <c r="G9" s="69">
        <f t="shared" si="2"/>
        <v>7.4851793448971033</v>
      </c>
      <c r="H9" s="69">
        <v>81.900000000000006</v>
      </c>
      <c r="I9" s="71">
        <f t="shared" si="3"/>
        <v>136.50000000000003</v>
      </c>
      <c r="J9" s="71">
        <f t="shared" si="4"/>
        <v>143.98517934489712</v>
      </c>
      <c r="K9" s="69">
        <v>56.95</v>
      </c>
      <c r="L9" s="69">
        <f t="shared" si="5"/>
        <v>52.870184125019343</v>
      </c>
      <c r="M9" s="69">
        <v>0</v>
      </c>
      <c r="N9" s="69">
        <f t="shared" si="6"/>
        <v>0</v>
      </c>
      <c r="O9" s="69">
        <f t="shared" si="7"/>
        <v>150.10000000000002</v>
      </c>
      <c r="P9" s="69">
        <f t="shared" si="1"/>
        <v>196.85536346991645</v>
      </c>
    </row>
    <row r="10" spans="1:16" ht="24.95" customHeight="1" x14ac:dyDescent="0.25">
      <c r="A10" s="3">
        <v>6</v>
      </c>
      <c r="B10" s="54" t="s">
        <v>259</v>
      </c>
      <c r="C10" s="54" t="s">
        <v>260</v>
      </c>
      <c r="D10" s="42" t="s">
        <v>251</v>
      </c>
      <c r="E10" s="69">
        <v>10</v>
      </c>
      <c r="F10" s="69">
        <f t="shared" si="0"/>
        <v>2.5</v>
      </c>
      <c r="G10" s="69">
        <f t="shared" si="2"/>
        <v>1.6633731877549118</v>
      </c>
      <c r="H10" s="69">
        <v>64.05</v>
      </c>
      <c r="I10" s="71">
        <f t="shared" si="3"/>
        <v>106.75</v>
      </c>
      <c r="J10" s="71">
        <f t="shared" si="4"/>
        <v>108.41337318775491</v>
      </c>
      <c r="K10" s="69">
        <v>55.65</v>
      </c>
      <c r="L10" s="69">
        <f t="shared" si="5"/>
        <v>51.663314250348137</v>
      </c>
      <c r="M10" s="69">
        <v>50</v>
      </c>
      <c r="N10" s="69">
        <f t="shared" si="6"/>
        <v>66.666666666666671</v>
      </c>
      <c r="O10" s="69">
        <f t="shared" si="7"/>
        <v>172.2</v>
      </c>
      <c r="P10" s="69">
        <f t="shared" si="1"/>
        <v>226.74335410476971</v>
      </c>
    </row>
    <row r="11" spans="1:16" ht="24.95" customHeight="1" x14ac:dyDescent="0.25">
      <c r="A11" s="3">
        <v>7</v>
      </c>
      <c r="B11" s="54" t="s">
        <v>261</v>
      </c>
      <c r="C11" s="54" t="s">
        <v>262</v>
      </c>
      <c r="D11" s="42" t="s">
        <v>251</v>
      </c>
      <c r="E11" s="69">
        <v>339.85</v>
      </c>
      <c r="F11" s="69">
        <f t="shared" si="0"/>
        <v>84.962500000000006</v>
      </c>
      <c r="G11" s="69">
        <f t="shared" si="2"/>
        <v>56.529737785850678</v>
      </c>
      <c r="H11" s="69">
        <v>0</v>
      </c>
      <c r="I11" s="71">
        <f t="shared" si="3"/>
        <v>0</v>
      </c>
      <c r="J11" s="71">
        <f t="shared" si="4"/>
        <v>56.529737785850678</v>
      </c>
      <c r="K11" s="69">
        <v>34.65</v>
      </c>
      <c r="L11" s="69">
        <f t="shared" si="5"/>
        <v>32.167723967197901</v>
      </c>
      <c r="M11" s="69">
        <v>150</v>
      </c>
      <c r="N11" s="69">
        <v>200</v>
      </c>
      <c r="O11" s="69">
        <f t="shared" si="7"/>
        <v>269.61250000000001</v>
      </c>
      <c r="P11" s="69">
        <f t="shared" si="1"/>
        <v>288.69746175304857</v>
      </c>
    </row>
    <row r="12" spans="1:16" ht="24.95" customHeight="1" x14ac:dyDescent="0.25">
      <c r="A12" s="3">
        <v>8</v>
      </c>
      <c r="B12" s="54" t="s">
        <v>263</v>
      </c>
      <c r="C12" s="54" t="s">
        <v>264</v>
      </c>
      <c r="D12" s="42" t="s">
        <v>251</v>
      </c>
      <c r="E12" s="69">
        <v>262.5</v>
      </c>
      <c r="F12" s="69">
        <f t="shared" si="0"/>
        <v>65.625</v>
      </c>
      <c r="G12" s="69">
        <f t="shared" si="2"/>
        <v>43.663546178566435</v>
      </c>
      <c r="H12" s="69">
        <v>75</v>
      </c>
      <c r="I12" s="71">
        <f t="shared" si="3"/>
        <v>125</v>
      </c>
      <c r="J12" s="71">
        <f t="shared" si="4"/>
        <v>168.66354617856643</v>
      </c>
      <c r="K12" s="69">
        <v>121.25</v>
      </c>
      <c r="L12" s="69">
        <f t="shared" si="5"/>
        <v>112.56382484914127</v>
      </c>
      <c r="M12" s="69">
        <v>40</v>
      </c>
      <c r="N12" s="69">
        <f>M12*$N$11/$M$11</f>
        <v>53.333333333333336</v>
      </c>
      <c r="O12" s="69">
        <f t="shared" si="7"/>
        <v>301.875</v>
      </c>
      <c r="P12" s="69">
        <f t="shared" si="1"/>
        <v>334.56070436104102</v>
      </c>
    </row>
    <row r="13" spans="1:16" ht="24.95" customHeight="1" x14ac:dyDescent="0.25">
      <c r="A13" s="3">
        <v>9</v>
      </c>
      <c r="B13" s="54" t="s">
        <v>265</v>
      </c>
      <c r="C13" s="54" t="s">
        <v>266</v>
      </c>
      <c r="D13" s="42" t="s">
        <v>251</v>
      </c>
      <c r="E13" s="69">
        <v>10</v>
      </c>
      <c r="F13" s="69">
        <f t="shared" si="0"/>
        <v>2.5</v>
      </c>
      <c r="G13" s="69">
        <f t="shared" si="2"/>
        <v>1.6633731877549118</v>
      </c>
      <c r="H13" s="69">
        <v>0</v>
      </c>
      <c r="I13" s="71">
        <f t="shared" si="3"/>
        <v>0</v>
      </c>
      <c r="J13" s="71">
        <f t="shared" si="4"/>
        <v>1.6633731877549118</v>
      </c>
      <c r="K13" s="69">
        <v>29</v>
      </c>
      <c r="L13" s="69">
        <f t="shared" si="5"/>
        <v>26.922481819588427</v>
      </c>
      <c r="M13" s="69">
        <v>110</v>
      </c>
      <c r="N13" s="69">
        <f t="shared" ref="N13:N63" si="8">M13*$N$11/$M$11</f>
        <v>146.66666666666666</v>
      </c>
      <c r="O13" s="69">
        <f t="shared" si="7"/>
        <v>141.5</v>
      </c>
      <c r="P13" s="69">
        <f t="shared" si="1"/>
        <v>175.25252167400998</v>
      </c>
    </row>
    <row r="14" spans="1:16" ht="24.95" customHeight="1" x14ac:dyDescent="0.25">
      <c r="A14" s="3">
        <v>10</v>
      </c>
      <c r="B14" s="54" t="s">
        <v>226</v>
      </c>
      <c r="C14" s="54" t="s">
        <v>225</v>
      </c>
      <c r="D14" s="42" t="s">
        <v>267</v>
      </c>
      <c r="E14" s="69">
        <v>89.034999999999997</v>
      </c>
      <c r="F14" s="69">
        <f t="shared" si="0"/>
        <v>22.258749999999999</v>
      </c>
      <c r="G14" s="69">
        <f t="shared" si="2"/>
        <v>14.809843177175859</v>
      </c>
      <c r="H14" s="69">
        <v>0</v>
      </c>
      <c r="I14" s="71">
        <f t="shared" si="3"/>
        <v>0</v>
      </c>
      <c r="J14" s="71">
        <f t="shared" si="4"/>
        <v>14.809843177175859</v>
      </c>
      <c r="K14" s="69">
        <v>60.55</v>
      </c>
      <c r="L14" s="69">
        <f t="shared" si="5"/>
        <v>56.212285316416526</v>
      </c>
      <c r="M14" s="69">
        <v>0</v>
      </c>
      <c r="N14" s="69">
        <f t="shared" si="8"/>
        <v>0</v>
      </c>
      <c r="O14" s="69">
        <f t="shared" si="7"/>
        <v>82.808750000000003</v>
      </c>
      <c r="P14" s="69">
        <f t="shared" si="1"/>
        <v>71.02212849359239</v>
      </c>
    </row>
    <row r="15" spans="1:16" ht="24.95" customHeight="1" x14ac:dyDescent="0.25">
      <c r="A15" s="3">
        <v>11</v>
      </c>
      <c r="B15" s="54" t="s">
        <v>185</v>
      </c>
      <c r="C15" s="54" t="s">
        <v>184</v>
      </c>
      <c r="D15" s="42" t="s">
        <v>267</v>
      </c>
      <c r="E15" s="69">
        <v>66.25</v>
      </c>
      <c r="F15" s="69">
        <f t="shared" si="0"/>
        <v>16.5625</v>
      </c>
      <c r="G15" s="69">
        <f t="shared" si="2"/>
        <v>11.019847368876292</v>
      </c>
      <c r="H15" s="69">
        <v>106.5</v>
      </c>
      <c r="I15" s="71">
        <f t="shared" si="3"/>
        <v>177.5</v>
      </c>
      <c r="J15" s="71">
        <f t="shared" si="4"/>
        <v>188.5198473688763</v>
      </c>
      <c r="K15" s="69">
        <v>128.4</v>
      </c>
      <c r="L15" s="69">
        <f t="shared" si="5"/>
        <v>119.2016091598329</v>
      </c>
      <c r="M15" s="69">
        <v>30</v>
      </c>
      <c r="N15" s="69">
        <f t="shared" si="8"/>
        <v>40</v>
      </c>
      <c r="O15" s="69">
        <f t="shared" si="7"/>
        <v>281.46249999999998</v>
      </c>
      <c r="P15" s="69">
        <f t="shared" si="1"/>
        <v>347.72145652870921</v>
      </c>
    </row>
    <row r="16" spans="1:16" ht="24.95" customHeight="1" x14ac:dyDescent="0.25">
      <c r="A16" s="3">
        <v>12</v>
      </c>
      <c r="B16" s="54" t="s">
        <v>119</v>
      </c>
      <c r="C16" s="54" t="s">
        <v>118</v>
      </c>
      <c r="D16" s="42" t="s">
        <v>267</v>
      </c>
      <c r="E16" s="69">
        <v>38.125</v>
      </c>
      <c r="F16" s="69">
        <f t="shared" si="0"/>
        <v>9.53125</v>
      </c>
      <c r="G16" s="69">
        <f t="shared" si="2"/>
        <v>6.3416102783156019</v>
      </c>
      <c r="H16" s="71">
        <v>0</v>
      </c>
      <c r="I16" s="71">
        <f t="shared" si="3"/>
        <v>0</v>
      </c>
      <c r="J16" s="71">
        <f t="shared" si="4"/>
        <v>6.3416102783156019</v>
      </c>
      <c r="K16" s="69">
        <v>58.25</v>
      </c>
      <c r="L16" s="69">
        <f t="shared" si="5"/>
        <v>54.077053999690548</v>
      </c>
      <c r="M16" s="71">
        <v>0</v>
      </c>
      <c r="N16" s="69">
        <f t="shared" si="8"/>
        <v>0</v>
      </c>
      <c r="O16" s="69">
        <f t="shared" si="7"/>
        <v>67.78125</v>
      </c>
      <c r="P16" s="69">
        <f t="shared" si="1"/>
        <v>60.418664278006148</v>
      </c>
    </row>
    <row r="17" spans="1:16" ht="24.95" customHeight="1" x14ac:dyDescent="0.25">
      <c r="A17" s="3">
        <v>13</v>
      </c>
      <c r="B17" s="54" t="s">
        <v>268</v>
      </c>
      <c r="C17" s="54" t="s">
        <v>269</v>
      </c>
      <c r="D17" s="42" t="s">
        <v>267</v>
      </c>
      <c r="E17" s="69">
        <v>61.805</v>
      </c>
      <c r="F17" s="69">
        <f t="shared" si="0"/>
        <v>15.45125</v>
      </c>
      <c r="G17" s="69">
        <f t="shared" si="2"/>
        <v>10.280477986919234</v>
      </c>
      <c r="H17" s="69">
        <v>0</v>
      </c>
      <c r="I17" s="71">
        <f t="shared" si="3"/>
        <v>0</v>
      </c>
      <c r="J17" s="71">
        <f t="shared" si="4"/>
        <v>10.280477986919234</v>
      </c>
      <c r="K17" s="69">
        <v>0</v>
      </c>
      <c r="L17" s="69">
        <f t="shared" si="5"/>
        <v>0</v>
      </c>
      <c r="M17" s="69">
        <v>30</v>
      </c>
      <c r="N17" s="69">
        <f t="shared" si="8"/>
        <v>40</v>
      </c>
      <c r="O17" s="69">
        <f t="shared" si="7"/>
        <v>45.451250000000002</v>
      </c>
      <c r="P17" s="69">
        <f t="shared" si="1"/>
        <v>50.280477986919237</v>
      </c>
    </row>
    <row r="18" spans="1:16" ht="24.95" customHeight="1" x14ac:dyDescent="0.25">
      <c r="A18" s="3">
        <v>14</v>
      </c>
      <c r="B18" s="54" t="s">
        <v>121</v>
      </c>
      <c r="C18" s="54" t="s">
        <v>120</v>
      </c>
      <c r="D18" s="42" t="s">
        <v>267</v>
      </c>
      <c r="E18" s="69">
        <v>10</v>
      </c>
      <c r="F18" s="69">
        <f t="shared" si="0"/>
        <v>2.5</v>
      </c>
      <c r="G18" s="69">
        <f t="shared" si="2"/>
        <v>1.6633731877549118</v>
      </c>
      <c r="H18" s="69">
        <v>225</v>
      </c>
      <c r="I18" s="69">
        <v>375</v>
      </c>
      <c r="J18" s="71">
        <f t="shared" si="4"/>
        <v>376.66337318775493</v>
      </c>
      <c r="K18" s="69">
        <v>60.2</v>
      </c>
      <c r="L18" s="69">
        <f t="shared" si="5"/>
        <v>55.887358811697361</v>
      </c>
      <c r="M18" s="69">
        <v>110</v>
      </c>
      <c r="N18" s="69">
        <f t="shared" si="8"/>
        <v>146.66666666666666</v>
      </c>
      <c r="O18" s="69">
        <f t="shared" si="7"/>
        <v>397.7</v>
      </c>
      <c r="P18" s="69">
        <f t="shared" si="1"/>
        <v>579.21739866611892</v>
      </c>
    </row>
    <row r="19" spans="1:16" ht="24.95" customHeight="1" x14ac:dyDescent="0.25">
      <c r="A19" s="3">
        <v>15</v>
      </c>
      <c r="B19" s="54" t="s">
        <v>203</v>
      </c>
      <c r="C19" s="54" t="s">
        <v>202</v>
      </c>
      <c r="D19" s="42" t="s">
        <v>267</v>
      </c>
      <c r="E19" s="69">
        <v>163.44999999999999</v>
      </c>
      <c r="F19" s="69">
        <f t="shared" si="0"/>
        <v>40.862499999999997</v>
      </c>
      <c r="G19" s="69">
        <f t="shared" si="2"/>
        <v>27.187834753854034</v>
      </c>
      <c r="H19" s="71">
        <v>100.95</v>
      </c>
      <c r="I19" s="71">
        <f t="shared" ref="I19:I63" si="9">H19*$I$18/$H$18</f>
        <v>168.25</v>
      </c>
      <c r="J19" s="71">
        <f t="shared" si="4"/>
        <v>195.43783475385402</v>
      </c>
      <c r="K19" s="69">
        <v>34.049999999999997</v>
      </c>
      <c r="L19" s="69">
        <f t="shared" si="5"/>
        <v>31.610707101965033</v>
      </c>
      <c r="M19" s="69">
        <v>30</v>
      </c>
      <c r="N19" s="69">
        <f t="shared" si="8"/>
        <v>40</v>
      </c>
      <c r="O19" s="69">
        <f t="shared" si="7"/>
        <v>205.86250000000001</v>
      </c>
      <c r="P19" s="69">
        <f t="shared" si="1"/>
        <v>267.04854185581905</v>
      </c>
    </row>
    <row r="20" spans="1:16" ht="24.95" customHeight="1" x14ac:dyDescent="0.25">
      <c r="A20" s="3">
        <v>16</v>
      </c>
      <c r="B20" s="54" t="s">
        <v>270</v>
      </c>
      <c r="C20" s="54" t="s">
        <v>271</v>
      </c>
      <c r="D20" s="42" t="s">
        <v>267</v>
      </c>
      <c r="E20" s="69">
        <v>50.725000000000001</v>
      </c>
      <c r="F20" s="69">
        <f t="shared" si="0"/>
        <v>12.68125</v>
      </c>
      <c r="G20" s="69">
        <f t="shared" si="2"/>
        <v>8.4374604948867908</v>
      </c>
      <c r="H20" s="69">
        <v>0</v>
      </c>
      <c r="I20" s="71">
        <f t="shared" si="9"/>
        <v>0</v>
      </c>
      <c r="J20" s="71">
        <f t="shared" si="4"/>
        <v>8.4374604948867908</v>
      </c>
      <c r="K20" s="71">
        <v>1.4</v>
      </c>
      <c r="L20" s="69">
        <f t="shared" si="5"/>
        <v>1.2997060188766827</v>
      </c>
      <c r="M20" s="69">
        <v>30</v>
      </c>
      <c r="N20" s="69">
        <f t="shared" si="8"/>
        <v>40</v>
      </c>
      <c r="O20" s="69">
        <f t="shared" si="7"/>
        <v>44.081249999999997</v>
      </c>
      <c r="P20" s="69">
        <f t="shared" si="1"/>
        <v>49.737166513763469</v>
      </c>
    </row>
    <row r="21" spans="1:16" ht="24.95" customHeight="1" x14ac:dyDescent="0.25">
      <c r="A21" s="3">
        <v>17</v>
      </c>
      <c r="B21" s="54" t="s">
        <v>69</v>
      </c>
      <c r="C21" s="54" t="s">
        <v>68</v>
      </c>
      <c r="D21" s="42" t="s">
        <v>267</v>
      </c>
      <c r="E21" s="69">
        <v>227.68</v>
      </c>
      <c r="F21" s="69">
        <f t="shared" si="0"/>
        <v>56.92</v>
      </c>
      <c r="G21" s="69">
        <f t="shared" si="2"/>
        <v>37.871680738803832</v>
      </c>
      <c r="H21" s="69">
        <v>0</v>
      </c>
      <c r="I21" s="71">
        <f t="shared" si="9"/>
        <v>0</v>
      </c>
      <c r="J21" s="71">
        <f t="shared" si="4"/>
        <v>37.871680738803832</v>
      </c>
      <c r="K21" s="71">
        <v>15.5</v>
      </c>
      <c r="L21" s="69">
        <f t="shared" si="5"/>
        <v>14.389602351848987</v>
      </c>
      <c r="M21" s="69">
        <v>120</v>
      </c>
      <c r="N21" s="69">
        <f t="shared" si="8"/>
        <v>160</v>
      </c>
      <c r="O21" s="69">
        <f t="shared" si="7"/>
        <v>192.42000000000002</v>
      </c>
      <c r="P21" s="69">
        <f t="shared" si="1"/>
        <v>212.26128309065282</v>
      </c>
    </row>
    <row r="22" spans="1:16" ht="24.95" customHeight="1" x14ac:dyDescent="0.25">
      <c r="A22" s="3">
        <v>18</v>
      </c>
      <c r="B22" s="54" t="s">
        <v>272</v>
      </c>
      <c r="C22" s="54" t="s">
        <v>273</v>
      </c>
      <c r="D22" s="42" t="s">
        <v>267</v>
      </c>
      <c r="E22" s="69">
        <v>45</v>
      </c>
      <c r="F22" s="69">
        <f t="shared" si="0"/>
        <v>11.25</v>
      </c>
      <c r="G22" s="69">
        <f t="shared" si="2"/>
        <v>7.4851793448971033</v>
      </c>
      <c r="H22" s="69">
        <v>0</v>
      </c>
      <c r="I22" s="71">
        <f t="shared" si="9"/>
        <v>0</v>
      </c>
      <c r="J22" s="71">
        <f t="shared" si="4"/>
        <v>7.4851793448971033</v>
      </c>
      <c r="K22" s="71">
        <v>0</v>
      </c>
      <c r="L22" s="69">
        <f t="shared" si="5"/>
        <v>0</v>
      </c>
      <c r="M22" s="69">
        <v>0</v>
      </c>
      <c r="N22" s="69">
        <f t="shared" si="8"/>
        <v>0</v>
      </c>
      <c r="O22" s="69">
        <f t="shared" si="7"/>
        <v>11.25</v>
      </c>
      <c r="P22" s="69">
        <f t="shared" si="1"/>
        <v>7.4851793448971033</v>
      </c>
    </row>
    <row r="23" spans="1:16" ht="24.95" customHeight="1" x14ac:dyDescent="0.25">
      <c r="A23" s="3">
        <v>19</v>
      </c>
      <c r="B23" s="54" t="s">
        <v>248</v>
      </c>
      <c r="C23" s="54" t="s">
        <v>249</v>
      </c>
      <c r="D23" s="42" t="s">
        <v>267</v>
      </c>
      <c r="E23" s="70">
        <v>224.97499999999999</v>
      </c>
      <c r="F23" s="69">
        <f t="shared" si="0"/>
        <v>56.243749999999999</v>
      </c>
      <c r="G23" s="69">
        <f t="shared" si="2"/>
        <v>37.421738291516128</v>
      </c>
      <c r="H23" s="70">
        <v>7.5</v>
      </c>
      <c r="I23" s="71">
        <f t="shared" si="9"/>
        <v>12.5</v>
      </c>
      <c r="J23" s="71">
        <f t="shared" si="4"/>
        <v>49.921738291516128</v>
      </c>
      <c r="K23" s="70">
        <v>25</v>
      </c>
      <c r="L23" s="69">
        <f t="shared" si="5"/>
        <v>23.209036051369335</v>
      </c>
      <c r="M23" s="70">
        <v>60</v>
      </c>
      <c r="N23" s="69">
        <f t="shared" si="8"/>
        <v>80</v>
      </c>
      <c r="O23" s="69">
        <f t="shared" si="7"/>
        <v>148.74375000000001</v>
      </c>
      <c r="P23" s="69">
        <f t="shared" si="1"/>
        <v>153.13077434288545</v>
      </c>
    </row>
    <row r="24" spans="1:16" ht="24.95" customHeight="1" x14ac:dyDescent="0.25">
      <c r="A24" s="3">
        <v>20</v>
      </c>
      <c r="B24" s="54" t="s">
        <v>71</v>
      </c>
      <c r="C24" s="54" t="s">
        <v>70</v>
      </c>
      <c r="D24" s="42" t="s">
        <v>267</v>
      </c>
      <c r="E24" s="70">
        <v>21.55</v>
      </c>
      <c r="F24" s="69">
        <f t="shared" si="0"/>
        <v>5.3875000000000002</v>
      </c>
      <c r="G24" s="69">
        <f t="shared" si="2"/>
        <v>3.5845692196118351</v>
      </c>
      <c r="H24" s="70">
        <v>32.1</v>
      </c>
      <c r="I24" s="71">
        <f t="shared" si="9"/>
        <v>53.5</v>
      </c>
      <c r="J24" s="71">
        <f t="shared" si="4"/>
        <v>57.084569219611836</v>
      </c>
      <c r="K24" s="70">
        <v>54.9</v>
      </c>
      <c r="L24" s="69">
        <f t="shared" si="5"/>
        <v>50.967043168807059</v>
      </c>
      <c r="M24" s="70">
        <v>0</v>
      </c>
      <c r="N24" s="69">
        <f t="shared" si="8"/>
        <v>0</v>
      </c>
      <c r="O24" s="69">
        <f t="shared" si="7"/>
        <v>92.387500000000003</v>
      </c>
      <c r="P24" s="69">
        <f t="shared" si="1"/>
        <v>108.0516123884189</v>
      </c>
    </row>
    <row r="25" spans="1:16" ht="24.95" customHeight="1" x14ac:dyDescent="0.25">
      <c r="A25" s="3">
        <v>21</v>
      </c>
      <c r="B25" s="54" t="s">
        <v>274</v>
      </c>
      <c r="C25" s="54" t="s">
        <v>275</v>
      </c>
      <c r="D25" s="42" t="s">
        <v>267</v>
      </c>
      <c r="E25" s="69">
        <v>219.9</v>
      </c>
      <c r="F25" s="69">
        <f t="shared" si="0"/>
        <v>54.975000000000001</v>
      </c>
      <c r="G25" s="69">
        <f t="shared" si="2"/>
        <v>36.577576398730514</v>
      </c>
      <c r="H25" s="69">
        <v>30</v>
      </c>
      <c r="I25" s="71">
        <f t="shared" si="9"/>
        <v>50</v>
      </c>
      <c r="J25" s="71">
        <f t="shared" si="4"/>
        <v>86.577576398730514</v>
      </c>
      <c r="K25" s="71">
        <v>0.65</v>
      </c>
      <c r="L25" s="69">
        <f t="shared" si="5"/>
        <v>0.60343493733560272</v>
      </c>
      <c r="M25" s="69">
        <v>0</v>
      </c>
      <c r="N25" s="69">
        <f t="shared" si="8"/>
        <v>0</v>
      </c>
      <c r="O25" s="69">
        <f t="shared" si="7"/>
        <v>85.625</v>
      </c>
      <c r="P25" s="69">
        <f t="shared" si="1"/>
        <v>87.181011336066121</v>
      </c>
    </row>
    <row r="26" spans="1:16" ht="24.95" customHeight="1" x14ac:dyDescent="0.25">
      <c r="A26" s="3">
        <v>22</v>
      </c>
      <c r="B26" s="54" t="s">
        <v>277</v>
      </c>
      <c r="C26" s="54" t="s">
        <v>278</v>
      </c>
      <c r="D26" s="22" t="s">
        <v>276</v>
      </c>
      <c r="E26" s="69">
        <v>19.75</v>
      </c>
      <c r="F26" s="69">
        <f t="shared" si="0"/>
        <v>4.9375</v>
      </c>
      <c r="G26" s="69">
        <f t="shared" si="2"/>
        <v>3.2851620458159512</v>
      </c>
      <c r="H26" s="69">
        <v>0</v>
      </c>
      <c r="I26" s="71">
        <f t="shared" si="9"/>
        <v>0</v>
      </c>
      <c r="J26" s="71">
        <f t="shared" si="4"/>
        <v>3.2851620458159512</v>
      </c>
      <c r="K26" s="71">
        <v>300.2</v>
      </c>
      <c r="L26" s="69">
        <f t="shared" si="5"/>
        <v>278.69410490484296</v>
      </c>
      <c r="M26" s="69">
        <v>20</v>
      </c>
      <c r="N26" s="69">
        <f t="shared" si="8"/>
        <v>26.666666666666668</v>
      </c>
      <c r="O26" s="69">
        <f t="shared" si="7"/>
        <v>325.13749999999999</v>
      </c>
      <c r="P26" s="69">
        <f t="shared" si="1"/>
        <v>308.64593361732557</v>
      </c>
    </row>
    <row r="27" spans="1:16" ht="24.95" customHeight="1" x14ac:dyDescent="0.25">
      <c r="A27" s="3">
        <v>23</v>
      </c>
      <c r="B27" s="54" t="s">
        <v>209</v>
      </c>
      <c r="C27" s="54" t="s">
        <v>208</v>
      </c>
      <c r="D27" s="22" t="s">
        <v>276</v>
      </c>
      <c r="E27" s="69">
        <v>79.745000000000005</v>
      </c>
      <c r="F27" s="69">
        <f t="shared" si="0"/>
        <v>19.936250000000001</v>
      </c>
      <c r="G27" s="69">
        <f t="shared" si="2"/>
        <v>13.264569485751545</v>
      </c>
      <c r="H27" s="69">
        <v>0</v>
      </c>
      <c r="I27" s="71">
        <f t="shared" si="9"/>
        <v>0</v>
      </c>
      <c r="J27" s="71">
        <f t="shared" si="4"/>
        <v>13.264569485751545</v>
      </c>
      <c r="K27" s="71">
        <v>1.25</v>
      </c>
      <c r="L27" s="69">
        <f t="shared" si="5"/>
        <v>1.1604518025684667</v>
      </c>
      <c r="M27" s="69">
        <v>0</v>
      </c>
      <c r="N27" s="69">
        <f t="shared" si="8"/>
        <v>0</v>
      </c>
      <c r="O27" s="69">
        <f t="shared" si="7"/>
        <v>21.186250000000001</v>
      </c>
      <c r="P27" s="69">
        <f t="shared" si="1"/>
        <v>14.425021288320012</v>
      </c>
    </row>
    <row r="28" spans="1:16" ht="24.95" customHeight="1" x14ac:dyDescent="0.25">
      <c r="A28" s="3">
        <v>24</v>
      </c>
      <c r="B28" s="54" t="s">
        <v>279</v>
      </c>
      <c r="C28" s="54" t="s">
        <v>280</v>
      </c>
      <c r="D28" s="22" t="s">
        <v>276</v>
      </c>
      <c r="E28" s="69">
        <v>53.284999999999997</v>
      </c>
      <c r="F28" s="69">
        <f t="shared" si="0"/>
        <v>13.321249999999999</v>
      </c>
      <c r="G28" s="69">
        <f t="shared" si="2"/>
        <v>8.8632840309520482</v>
      </c>
      <c r="H28" s="69">
        <v>0</v>
      </c>
      <c r="I28" s="71">
        <f t="shared" si="9"/>
        <v>0</v>
      </c>
      <c r="J28" s="71">
        <f t="shared" si="4"/>
        <v>8.8632840309520482</v>
      </c>
      <c r="K28" s="71">
        <v>43.2</v>
      </c>
      <c r="L28" s="69">
        <f t="shared" si="5"/>
        <v>40.105214296766214</v>
      </c>
      <c r="M28" s="69">
        <v>0</v>
      </c>
      <c r="N28" s="69">
        <f t="shared" si="8"/>
        <v>0</v>
      </c>
      <c r="O28" s="69">
        <f t="shared" si="7"/>
        <v>56.521250000000002</v>
      </c>
      <c r="P28" s="69">
        <f t="shared" si="1"/>
        <v>48.968498327718265</v>
      </c>
    </row>
    <row r="29" spans="1:16" ht="24.95" customHeight="1" x14ac:dyDescent="0.25">
      <c r="A29" s="3">
        <v>25</v>
      </c>
      <c r="B29" s="54" t="s">
        <v>82</v>
      </c>
      <c r="C29" s="54" t="s">
        <v>80</v>
      </c>
      <c r="D29" s="22" t="s">
        <v>276</v>
      </c>
      <c r="E29" s="69">
        <v>119.35</v>
      </c>
      <c r="F29" s="69">
        <f t="shared" si="0"/>
        <v>29.837499999999999</v>
      </c>
      <c r="G29" s="69">
        <f t="shared" si="2"/>
        <v>19.852358995854875</v>
      </c>
      <c r="H29" s="69">
        <v>6.45</v>
      </c>
      <c r="I29" s="71">
        <f t="shared" si="9"/>
        <v>10.75</v>
      </c>
      <c r="J29" s="71">
        <f t="shared" si="4"/>
        <v>30.602358995854875</v>
      </c>
      <c r="K29" s="71">
        <v>26.4</v>
      </c>
      <c r="L29" s="69">
        <f t="shared" si="5"/>
        <v>24.508742070246019</v>
      </c>
      <c r="M29" s="69">
        <v>110</v>
      </c>
      <c r="N29" s="69">
        <f t="shared" si="8"/>
        <v>146.66666666666666</v>
      </c>
      <c r="O29" s="69">
        <f t="shared" si="7"/>
        <v>172.6875</v>
      </c>
      <c r="P29" s="69">
        <f t="shared" si="1"/>
        <v>201.77776773276756</v>
      </c>
    </row>
    <row r="30" spans="1:16" ht="24.95" customHeight="1" x14ac:dyDescent="0.25">
      <c r="A30" s="3">
        <v>26</v>
      </c>
      <c r="B30" s="54" t="s">
        <v>281</v>
      </c>
      <c r="C30" s="54" t="s">
        <v>282</v>
      </c>
      <c r="D30" s="22" t="s">
        <v>276</v>
      </c>
      <c r="E30" s="69">
        <v>10</v>
      </c>
      <c r="F30" s="69">
        <f t="shared" si="0"/>
        <v>2.5</v>
      </c>
      <c r="G30" s="69">
        <f t="shared" si="2"/>
        <v>1.6633731877549118</v>
      </c>
      <c r="H30" s="69">
        <v>64.5</v>
      </c>
      <c r="I30" s="71">
        <f t="shared" si="9"/>
        <v>107.5</v>
      </c>
      <c r="J30" s="71">
        <f t="shared" si="4"/>
        <v>109.16337318775491</v>
      </c>
      <c r="K30" s="71">
        <v>0</v>
      </c>
      <c r="L30" s="69">
        <f t="shared" si="5"/>
        <v>0</v>
      </c>
      <c r="M30" s="69">
        <v>0</v>
      </c>
      <c r="N30" s="69">
        <f t="shared" si="8"/>
        <v>0</v>
      </c>
      <c r="O30" s="69">
        <f t="shared" si="7"/>
        <v>67</v>
      </c>
      <c r="P30" s="69">
        <f t="shared" si="1"/>
        <v>109.16337318775491</v>
      </c>
    </row>
    <row r="31" spans="1:16" ht="24.95" customHeight="1" x14ac:dyDescent="0.25">
      <c r="A31" s="3">
        <v>27</v>
      </c>
      <c r="B31" s="54" t="s">
        <v>283</v>
      </c>
      <c r="C31" s="54" t="s">
        <v>284</v>
      </c>
      <c r="D31" s="22" t="s">
        <v>276</v>
      </c>
      <c r="E31" s="69">
        <v>22.375</v>
      </c>
      <c r="F31" s="69">
        <f t="shared" si="0"/>
        <v>5.59375</v>
      </c>
      <c r="G31" s="69">
        <f t="shared" si="2"/>
        <v>3.7217975076016154</v>
      </c>
      <c r="H31" s="69">
        <v>31.65</v>
      </c>
      <c r="I31" s="71">
        <f t="shared" si="9"/>
        <v>52.75</v>
      </c>
      <c r="J31" s="71">
        <f t="shared" si="4"/>
        <v>56.471797507601615</v>
      </c>
      <c r="K31" s="71">
        <v>0</v>
      </c>
      <c r="L31" s="69">
        <f t="shared" si="5"/>
        <v>0</v>
      </c>
      <c r="M31" s="69">
        <v>0</v>
      </c>
      <c r="N31" s="69">
        <f t="shared" si="8"/>
        <v>0</v>
      </c>
      <c r="O31" s="69">
        <f t="shared" si="7"/>
        <v>37.243749999999999</v>
      </c>
      <c r="P31" s="69">
        <f t="shared" si="1"/>
        <v>56.471797507601615</v>
      </c>
    </row>
    <row r="32" spans="1:16" ht="24.95" customHeight="1" x14ac:dyDescent="0.25">
      <c r="A32" s="3">
        <v>28</v>
      </c>
      <c r="B32" s="54" t="s">
        <v>285</v>
      </c>
      <c r="C32" s="54" t="s">
        <v>286</v>
      </c>
      <c r="D32" s="22" t="s">
        <v>276</v>
      </c>
      <c r="E32" s="69">
        <v>70.75</v>
      </c>
      <c r="F32" s="69">
        <f t="shared" si="0"/>
        <v>17.6875</v>
      </c>
      <c r="G32" s="69">
        <f t="shared" si="2"/>
        <v>11.768365303366002</v>
      </c>
      <c r="H32" s="69">
        <v>0</v>
      </c>
      <c r="I32" s="71">
        <f t="shared" si="9"/>
        <v>0</v>
      </c>
      <c r="J32" s="71">
        <f t="shared" si="4"/>
        <v>11.768365303366002</v>
      </c>
      <c r="K32" s="71">
        <v>323.14999999999998</v>
      </c>
      <c r="L32" s="71">
        <v>300</v>
      </c>
      <c r="M32" s="69">
        <v>0</v>
      </c>
      <c r="N32" s="69">
        <f t="shared" si="8"/>
        <v>0</v>
      </c>
      <c r="O32" s="69">
        <f t="shared" si="7"/>
        <v>340.83749999999998</v>
      </c>
      <c r="P32" s="69">
        <f t="shared" si="1"/>
        <v>311.76836530336601</v>
      </c>
    </row>
    <row r="33" spans="1:16" ht="24.95" customHeight="1" x14ac:dyDescent="0.25">
      <c r="A33" s="3">
        <v>29</v>
      </c>
      <c r="B33" s="54" t="s">
        <v>92</v>
      </c>
      <c r="C33" s="54" t="s">
        <v>88</v>
      </c>
      <c r="D33" s="22" t="s">
        <v>276</v>
      </c>
      <c r="E33" s="69">
        <v>10</v>
      </c>
      <c r="F33" s="69">
        <f t="shared" si="0"/>
        <v>2.5</v>
      </c>
      <c r="G33" s="69">
        <f t="shared" si="2"/>
        <v>1.6633731877549118</v>
      </c>
      <c r="H33" s="69">
        <v>28.5</v>
      </c>
      <c r="I33" s="71">
        <f t="shared" si="9"/>
        <v>47.5</v>
      </c>
      <c r="J33" s="71">
        <f t="shared" si="4"/>
        <v>49.163373187754914</v>
      </c>
      <c r="K33" s="71">
        <v>57.65</v>
      </c>
      <c r="L33" s="69">
        <f t="shared" si="5"/>
        <v>53.520037134457688</v>
      </c>
      <c r="M33" s="69">
        <v>20</v>
      </c>
      <c r="N33" s="69">
        <f t="shared" si="8"/>
        <v>26.666666666666668</v>
      </c>
      <c r="O33" s="69">
        <f t="shared" si="7"/>
        <v>108.65</v>
      </c>
      <c r="P33" s="69">
        <f t="shared" si="1"/>
        <v>129.35007698887927</v>
      </c>
    </row>
    <row r="34" spans="1:16" ht="24.95" customHeight="1" x14ac:dyDescent="0.25">
      <c r="A34" s="3">
        <v>30</v>
      </c>
      <c r="B34" s="54" t="s">
        <v>288</v>
      </c>
      <c r="C34" s="54" t="s">
        <v>289</v>
      </c>
      <c r="D34" s="22" t="s">
        <v>287</v>
      </c>
      <c r="E34" s="69">
        <v>369.47500000000002</v>
      </c>
      <c r="F34" s="69">
        <f t="shared" si="0"/>
        <v>92.368750000000006</v>
      </c>
      <c r="G34" s="69">
        <f t="shared" si="2"/>
        <v>61.457480854574605</v>
      </c>
      <c r="H34" s="69">
        <v>0</v>
      </c>
      <c r="I34" s="71">
        <f t="shared" si="9"/>
        <v>0</v>
      </c>
      <c r="J34" s="71">
        <f t="shared" si="4"/>
        <v>61.457480854574605</v>
      </c>
      <c r="K34" s="71">
        <v>0</v>
      </c>
      <c r="L34" s="69">
        <f t="shared" si="5"/>
        <v>0</v>
      </c>
      <c r="M34" s="69">
        <v>0</v>
      </c>
      <c r="N34" s="69">
        <f t="shared" si="8"/>
        <v>0</v>
      </c>
      <c r="O34" s="69">
        <f t="shared" si="7"/>
        <v>92.368750000000006</v>
      </c>
      <c r="P34" s="69">
        <f t="shared" si="1"/>
        <v>61.457480854574605</v>
      </c>
    </row>
    <row r="35" spans="1:16" ht="24.95" customHeight="1" x14ac:dyDescent="0.25">
      <c r="A35" s="3">
        <v>31</v>
      </c>
      <c r="B35" s="54" t="s">
        <v>67</v>
      </c>
      <c r="C35" s="54" t="s">
        <v>66</v>
      </c>
      <c r="D35" s="22" t="s">
        <v>287</v>
      </c>
      <c r="E35" s="69">
        <v>16.625</v>
      </c>
      <c r="F35" s="69">
        <f t="shared" si="0"/>
        <v>4.15625</v>
      </c>
      <c r="G35" s="69">
        <f t="shared" si="2"/>
        <v>2.765357924642541</v>
      </c>
      <c r="H35" s="69">
        <v>0</v>
      </c>
      <c r="I35" s="71">
        <f t="shared" si="9"/>
        <v>0</v>
      </c>
      <c r="J35" s="71">
        <f t="shared" si="4"/>
        <v>2.765357924642541</v>
      </c>
      <c r="K35" s="71">
        <v>45.9</v>
      </c>
      <c r="L35" s="69">
        <f t="shared" si="5"/>
        <v>42.611790190314096</v>
      </c>
      <c r="M35" s="69">
        <v>20</v>
      </c>
      <c r="N35" s="69">
        <f t="shared" si="8"/>
        <v>26.666666666666668</v>
      </c>
      <c r="O35" s="69">
        <f t="shared" si="7"/>
        <v>70.056250000000006</v>
      </c>
      <c r="P35" s="69">
        <f t="shared" si="1"/>
        <v>72.043814781623311</v>
      </c>
    </row>
    <row r="36" spans="1:16" ht="24.95" customHeight="1" x14ac:dyDescent="0.25">
      <c r="A36" s="3">
        <v>32</v>
      </c>
      <c r="B36" s="54" t="s">
        <v>199</v>
      </c>
      <c r="C36" s="54" t="s">
        <v>198</v>
      </c>
      <c r="D36" s="22" t="s">
        <v>287</v>
      </c>
      <c r="E36" s="69">
        <v>10.375</v>
      </c>
      <c r="F36" s="69">
        <f t="shared" si="0"/>
        <v>2.59375</v>
      </c>
      <c r="G36" s="69">
        <f t="shared" si="2"/>
        <v>1.725749682295721</v>
      </c>
      <c r="H36" s="69">
        <v>65.400000000000006</v>
      </c>
      <c r="I36" s="71">
        <f t="shared" si="9"/>
        <v>109.00000000000001</v>
      </c>
      <c r="J36" s="71">
        <f t="shared" si="4"/>
        <v>110.72574968229574</v>
      </c>
      <c r="K36" s="71">
        <v>46.65</v>
      </c>
      <c r="L36" s="69">
        <f t="shared" si="5"/>
        <v>43.308061271855181</v>
      </c>
      <c r="M36" s="69">
        <v>40</v>
      </c>
      <c r="N36" s="69">
        <f t="shared" si="8"/>
        <v>53.333333333333336</v>
      </c>
      <c r="O36" s="69">
        <f t="shared" si="7"/>
        <v>154.64375000000001</v>
      </c>
      <c r="P36" s="69">
        <f t="shared" si="1"/>
        <v>207.36714428748425</v>
      </c>
    </row>
    <row r="37" spans="1:16" ht="24.95" customHeight="1" x14ac:dyDescent="0.25">
      <c r="A37" s="3">
        <v>33</v>
      </c>
      <c r="B37" s="54" t="s">
        <v>113</v>
      </c>
      <c r="C37" s="54" t="s">
        <v>112</v>
      </c>
      <c r="D37" s="22" t="s">
        <v>287</v>
      </c>
      <c r="E37" s="69">
        <v>166.95</v>
      </c>
      <c r="F37" s="69">
        <f t="shared" si="0"/>
        <v>41.737499999999997</v>
      </c>
      <c r="G37" s="69">
        <f t="shared" si="2"/>
        <v>27.770015369568256</v>
      </c>
      <c r="H37" s="69">
        <v>8.6999999999999993</v>
      </c>
      <c r="I37" s="71">
        <f t="shared" si="9"/>
        <v>14.499999999999998</v>
      </c>
      <c r="J37" s="71">
        <f t="shared" si="4"/>
        <v>42.270015369568256</v>
      </c>
      <c r="K37" s="71">
        <v>27.5</v>
      </c>
      <c r="L37" s="69">
        <f t="shared" si="5"/>
        <v>25.529939656506269</v>
      </c>
      <c r="M37" s="69">
        <v>130</v>
      </c>
      <c r="N37" s="69">
        <f t="shared" si="8"/>
        <v>173.33333333333334</v>
      </c>
      <c r="O37" s="69">
        <f t="shared" si="7"/>
        <v>207.9375</v>
      </c>
      <c r="P37" s="69">
        <f t="shared" ref="P37:P63" si="10">J37+L37+N37</f>
        <v>241.13328835940786</v>
      </c>
    </row>
    <row r="38" spans="1:16" ht="24.95" customHeight="1" x14ac:dyDescent="0.25">
      <c r="A38" s="3">
        <v>34</v>
      </c>
      <c r="B38" s="54" t="s">
        <v>215</v>
      </c>
      <c r="C38" s="54" t="s">
        <v>214</v>
      </c>
      <c r="D38" s="22" t="s">
        <v>287</v>
      </c>
      <c r="E38" s="69">
        <v>63.134999999999998</v>
      </c>
      <c r="F38" s="69">
        <f t="shared" si="0"/>
        <v>15.78375</v>
      </c>
      <c r="G38" s="69">
        <f t="shared" si="2"/>
        <v>10.501706620890637</v>
      </c>
      <c r="H38" s="69">
        <v>0</v>
      </c>
      <c r="I38" s="71">
        <f t="shared" si="9"/>
        <v>0</v>
      </c>
      <c r="J38" s="71">
        <f t="shared" si="4"/>
        <v>10.501706620890637</v>
      </c>
      <c r="K38" s="71">
        <v>27.8</v>
      </c>
      <c r="L38" s="69">
        <f t="shared" si="5"/>
        <v>25.808448089122699</v>
      </c>
      <c r="M38" s="69">
        <v>40</v>
      </c>
      <c r="N38" s="69">
        <f t="shared" si="8"/>
        <v>53.333333333333336</v>
      </c>
      <c r="O38" s="69">
        <f t="shared" si="7"/>
        <v>83.583750000000009</v>
      </c>
      <c r="P38" s="69">
        <f t="shared" si="10"/>
        <v>89.643488043346679</v>
      </c>
    </row>
    <row r="39" spans="1:16" ht="24.95" customHeight="1" x14ac:dyDescent="0.25">
      <c r="A39" s="3">
        <v>35</v>
      </c>
      <c r="B39" s="54" t="s">
        <v>291</v>
      </c>
      <c r="C39" s="54" t="s">
        <v>292</v>
      </c>
      <c r="D39" s="22" t="s">
        <v>290</v>
      </c>
      <c r="E39" s="69">
        <v>170.95</v>
      </c>
      <c r="F39" s="69">
        <f t="shared" si="0"/>
        <v>42.737499999999997</v>
      </c>
      <c r="G39" s="69">
        <f t="shared" si="2"/>
        <v>28.435364644670219</v>
      </c>
      <c r="H39" s="69">
        <v>65.7</v>
      </c>
      <c r="I39" s="71">
        <f t="shared" si="9"/>
        <v>109.5</v>
      </c>
      <c r="J39" s="71">
        <f t="shared" si="4"/>
        <v>137.93536464467022</v>
      </c>
      <c r="K39" s="71">
        <v>32.65</v>
      </c>
      <c r="L39" s="69">
        <f t="shared" si="5"/>
        <v>30.31100108308835</v>
      </c>
      <c r="M39" s="69">
        <v>0</v>
      </c>
      <c r="N39" s="69">
        <f t="shared" si="8"/>
        <v>0</v>
      </c>
      <c r="O39" s="69">
        <f t="shared" si="7"/>
        <v>141.08750000000001</v>
      </c>
      <c r="P39" s="69">
        <f t="shared" si="10"/>
        <v>168.24636572775856</v>
      </c>
    </row>
    <row r="40" spans="1:16" ht="24.95" customHeight="1" x14ac:dyDescent="0.25">
      <c r="A40" s="3">
        <v>36</v>
      </c>
      <c r="B40" s="54" t="s">
        <v>205</v>
      </c>
      <c r="C40" s="54" t="s">
        <v>204</v>
      </c>
      <c r="D40" s="22" t="s">
        <v>290</v>
      </c>
      <c r="E40" s="69">
        <v>65.575000000000003</v>
      </c>
      <c r="F40" s="69">
        <f t="shared" si="0"/>
        <v>16.393750000000001</v>
      </c>
      <c r="G40" s="69">
        <f t="shared" si="2"/>
        <v>10.907569678702835</v>
      </c>
      <c r="H40" s="69">
        <v>0</v>
      </c>
      <c r="I40" s="71">
        <f t="shared" si="9"/>
        <v>0</v>
      </c>
      <c r="J40" s="71">
        <f t="shared" si="4"/>
        <v>10.907569678702835</v>
      </c>
      <c r="K40" s="71">
        <v>56.3</v>
      </c>
      <c r="L40" s="69">
        <f t="shared" si="5"/>
        <v>52.266749187683743</v>
      </c>
      <c r="M40" s="69">
        <v>0</v>
      </c>
      <c r="N40" s="69">
        <f t="shared" si="8"/>
        <v>0</v>
      </c>
      <c r="O40" s="69">
        <f t="shared" si="7"/>
        <v>72.693749999999994</v>
      </c>
      <c r="P40" s="69">
        <f t="shared" si="10"/>
        <v>63.174318866386578</v>
      </c>
    </row>
    <row r="41" spans="1:16" ht="24.95" customHeight="1" x14ac:dyDescent="0.25">
      <c r="A41" s="3">
        <v>37</v>
      </c>
      <c r="B41" s="54" t="s">
        <v>242</v>
      </c>
      <c r="C41" s="54" t="s">
        <v>241</v>
      </c>
      <c r="D41" s="22" t="s">
        <v>290</v>
      </c>
      <c r="E41" s="69">
        <v>10</v>
      </c>
      <c r="F41" s="69">
        <f t="shared" si="0"/>
        <v>2.5</v>
      </c>
      <c r="G41" s="69">
        <f t="shared" si="2"/>
        <v>1.6633731877549118</v>
      </c>
      <c r="H41" s="69">
        <v>142.35</v>
      </c>
      <c r="I41" s="71">
        <f t="shared" si="9"/>
        <v>237.25</v>
      </c>
      <c r="J41" s="71">
        <f t="shared" si="4"/>
        <v>238.9133731877549</v>
      </c>
      <c r="K41" s="71">
        <v>44.95</v>
      </c>
      <c r="L41" s="69">
        <f t="shared" si="5"/>
        <v>41.729846820362063</v>
      </c>
      <c r="M41" s="69">
        <v>20</v>
      </c>
      <c r="N41" s="69">
        <f t="shared" si="8"/>
        <v>26.666666666666668</v>
      </c>
      <c r="O41" s="69">
        <f t="shared" si="7"/>
        <v>209.8</v>
      </c>
      <c r="P41" s="69">
        <f t="shared" si="10"/>
        <v>307.30988667478363</v>
      </c>
    </row>
    <row r="42" spans="1:16" ht="24.95" customHeight="1" x14ac:dyDescent="0.25">
      <c r="A42" s="3">
        <v>38</v>
      </c>
      <c r="B42" s="54" t="s">
        <v>127</v>
      </c>
      <c r="C42" s="54" t="s">
        <v>126</v>
      </c>
      <c r="D42" s="22" t="s">
        <v>290</v>
      </c>
      <c r="E42" s="69">
        <v>10</v>
      </c>
      <c r="F42" s="69">
        <f t="shared" si="0"/>
        <v>2.5</v>
      </c>
      <c r="G42" s="69">
        <f t="shared" si="2"/>
        <v>1.6633731877549118</v>
      </c>
      <c r="H42" s="69">
        <v>129.30000000000001</v>
      </c>
      <c r="I42" s="71">
        <f t="shared" si="9"/>
        <v>215.50000000000003</v>
      </c>
      <c r="J42" s="71">
        <f t="shared" si="4"/>
        <v>217.16337318775493</v>
      </c>
      <c r="K42" s="71">
        <v>32.35</v>
      </c>
      <c r="L42" s="69">
        <f t="shared" si="5"/>
        <v>30.032492650471919</v>
      </c>
      <c r="M42" s="69">
        <v>0</v>
      </c>
      <c r="N42" s="69">
        <f t="shared" si="8"/>
        <v>0</v>
      </c>
      <c r="O42" s="69">
        <f t="shared" si="7"/>
        <v>164.15</v>
      </c>
      <c r="P42" s="69">
        <f t="shared" si="10"/>
        <v>247.19586583822684</v>
      </c>
    </row>
    <row r="43" spans="1:16" ht="24.95" customHeight="1" x14ac:dyDescent="0.25">
      <c r="A43" s="3">
        <v>39</v>
      </c>
      <c r="B43" s="54" t="s">
        <v>125</v>
      </c>
      <c r="C43" s="54" t="s">
        <v>124</v>
      </c>
      <c r="D43" s="22" t="s">
        <v>290</v>
      </c>
      <c r="E43" s="69">
        <v>19.405000000000001</v>
      </c>
      <c r="F43" s="69">
        <f t="shared" si="0"/>
        <v>4.8512500000000003</v>
      </c>
      <c r="G43" s="69">
        <f t="shared" si="2"/>
        <v>3.2277756708384064</v>
      </c>
      <c r="H43" s="69">
        <v>0</v>
      </c>
      <c r="I43" s="71">
        <f t="shared" si="9"/>
        <v>0</v>
      </c>
      <c r="J43" s="71">
        <f t="shared" si="4"/>
        <v>3.2277756708384064</v>
      </c>
      <c r="K43" s="71">
        <v>0.65</v>
      </c>
      <c r="L43" s="69">
        <f t="shared" si="5"/>
        <v>0.60343493733560272</v>
      </c>
      <c r="M43" s="69">
        <v>0</v>
      </c>
      <c r="N43" s="69">
        <f t="shared" si="8"/>
        <v>0</v>
      </c>
      <c r="O43" s="69">
        <f t="shared" si="7"/>
        <v>5.5012500000000006</v>
      </c>
      <c r="P43" s="69">
        <f t="shared" si="10"/>
        <v>3.8312106081740094</v>
      </c>
    </row>
    <row r="44" spans="1:16" ht="24.95" customHeight="1" x14ac:dyDescent="0.25">
      <c r="A44" s="3">
        <v>40</v>
      </c>
      <c r="B44" s="54" t="s">
        <v>293</v>
      </c>
      <c r="C44" s="54" t="s">
        <v>294</v>
      </c>
      <c r="D44" s="22" t="s">
        <v>290</v>
      </c>
      <c r="E44" s="69">
        <v>10</v>
      </c>
      <c r="F44" s="69">
        <f t="shared" si="0"/>
        <v>2.5</v>
      </c>
      <c r="G44" s="69">
        <f t="shared" si="2"/>
        <v>1.6633731877549118</v>
      </c>
      <c r="H44" s="69">
        <v>75</v>
      </c>
      <c r="I44" s="71">
        <f t="shared" si="9"/>
        <v>125</v>
      </c>
      <c r="J44" s="71">
        <f t="shared" si="4"/>
        <v>126.66337318775491</v>
      </c>
      <c r="K44" s="71">
        <v>0</v>
      </c>
      <c r="L44" s="69">
        <f t="shared" si="5"/>
        <v>0</v>
      </c>
      <c r="M44" s="69">
        <v>30</v>
      </c>
      <c r="N44" s="69">
        <f t="shared" si="8"/>
        <v>40</v>
      </c>
      <c r="O44" s="69">
        <f t="shared" si="7"/>
        <v>107.5</v>
      </c>
      <c r="P44" s="69">
        <f t="shared" si="10"/>
        <v>166.66337318775493</v>
      </c>
    </row>
    <row r="45" spans="1:16" ht="24.95" customHeight="1" x14ac:dyDescent="0.25">
      <c r="A45" s="3">
        <v>41</v>
      </c>
      <c r="B45" s="54" t="s">
        <v>133</v>
      </c>
      <c r="C45" s="54" t="s">
        <v>132</v>
      </c>
      <c r="D45" s="22" t="s">
        <v>290</v>
      </c>
      <c r="E45" s="69">
        <v>58.674999999999997</v>
      </c>
      <c r="F45" s="69">
        <f t="shared" si="0"/>
        <v>14.668749999999999</v>
      </c>
      <c r="G45" s="69">
        <f t="shared" si="2"/>
        <v>9.7598421791519456</v>
      </c>
      <c r="H45" s="69">
        <v>32.549999999999997</v>
      </c>
      <c r="I45" s="71">
        <f t="shared" si="9"/>
        <v>54.249999999999993</v>
      </c>
      <c r="J45" s="71">
        <f t="shared" si="4"/>
        <v>64.009842179151946</v>
      </c>
      <c r="K45" s="71">
        <v>73.2</v>
      </c>
      <c r="L45" s="69">
        <f t="shared" si="5"/>
        <v>67.956057558409412</v>
      </c>
      <c r="M45" s="69">
        <v>0</v>
      </c>
      <c r="N45" s="69">
        <f t="shared" si="8"/>
        <v>0</v>
      </c>
      <c r="O45" s="69">
        <f t="shared" si="7"/>
        <v>120.41875</v>
      </c>
      <c r="P45" s="69">
        <f t="shared" si="10"/>
        <v>131.96589973756136</v>
      </c>
    </row>
    <row r="46" spans="1:16" ht="24.95" customHeight="1" x14ac:dyDescent="0.25">
      <c r="A46" s="3">
        <v>42</v>
      </c>
      <c r="B46" s="54" t="s">
        <v>191</v>
      </c>
      <c r="C46" s="54" t="s">
        <v>190</v>
      </c>
      <c r="D46" s="22" t="s">
        <v>290</v>
      </c>
      <c r="E46" s="69">
        <v>0</v>
      </c>
      <c r="F46" s="69">
        <f t="shared" si="0"/>
        <v>0</v>
      </c>
      <c r="G46" s="69">
        <f t="shared" si="2"/>
        <v>0</v>
      </c>
      <c r="H46" s="69">
        <v>0</v>
      </c>
      <c r="I46" s="71">
        <f t="shared" si="9"/>
        <v>0</v>
      </c>
      <c r="J46" s="71">
        <f t="shared" si="4"/>
        <v>0</v>
      </c>
      <c r="K46" s="71">
        <v>35.1</v>
      </c>
      <c r="L46" s="69">
        <f t="shared" si="5"/>
        <v>32.585486616122544</v>
      </c>
      <c r="M46" s="69">
        <v>0</v>
      </c>
      <c r="N46" s="69">
        <f t="shared" si="8"/>
        <v>0</v>
      </c>
      <c r="O46" s="69">
        <f t="shared" si="7"/>
        <v>35.1</v>
      </c>
      <c r="P46" s="69">
        <f t="shared" si="10"/>
        <v>32.585486616122544</v>
      </c>
    </row>
    <row r="47" spans="1:16" ht="24.95" customHeight="1" x14ac:dyDescent="0.25">
      <c r="A47" s="3">
        <v>43</v>
      </c>
      <c r="B47" s="54" t="s">
        <v>246</v>
      </c>
      <c r="C47" s="54" t="s">
        <v>245</v>
      </c>
      <c r="D47" s="22" t="s">
        <v>290</v>
      </c>
      <c r="E47" s="69">
        <v>224.375</v>
      </c>
      <c r="F47" s="69">
        <f t="shared" si="0"/>
        <v>56.09375</v>
      </c>
      <c r="G47" s="69">
        <f t="shared" si="2"/>
        <v>37.321935900250836</v>
      </c>
      <c r="H47" s="69">
        <v>30</v>
      </c>
      <c r="I47" s="71">
        <f t="shared" si="9"/>
        <v>50</v>
      </c>
      <c r="J47" s="71">
        <f t="shared" si="4"/>
        <v>87.321935900250836</v>
      </c>
      <c r="K47" s="71">
        <v>90.45</v>
      </c>
      <c r="L47" s="69">
        <f t="shared" si="5"/>
        <v>83.970292433854254</v>
      </c>
      <c r="M47" s="69">
        <v>50</v>
      </c>
      <c r="N47" s="69">
        <f t="shared" si="8"/>
        <v>66.666666666666671</v>
      </c>
      <c r="O47" s="69">
        <f t="shared" si="7"/>
        <v>226.54374999999999</v>
      </c>
      <c r="P47" s="69">
        <f t="shared" si="10"/>
        <v>237.95889500077175</v>
      </c>
    </row>
    <row r="48" spans="1:16" ht="24.95" customHeight="1" x14ac:dyDescent="0.25">
      <c r="A48" s="3">
        <v>44</v>
      </c>
      <c r="B48" s="54" t="s">
        <v>295</v>
      </c>
      <c r="C48" s="54" t="s">
        <v>296</v>
      </c>
      <c r="D48" s="22" t="s">
        <v>290</v>
      </c>
      <c r="E48" s="69">
        <v>17.7</v>
      </c>
      <c r="F48" s="69">
        <f t="shared" si="0"/>
        <v>4.4249999999999998</v>
      </c>
      <c r="G48" s="69">
        <f t="shared" si="2"/>
        <v>2.9441705423261939</v>
      </c>
      <c r="H48" s="69">
        <v>64.95</v>
      </c>
      <c r="I48" s="71">
        <f t="shared" si="9"/>
        <v>108.25</v>
      </c>
      <c r="J48" s="71">
        <f t="shared" si="4"/>
        <v>111.19417054232619</v>
      </c>
      <c r="K48" s="71">
        <v>60.5</v>
      </c>
      <c r="L48" s="69">
        <f t="shared" si="5"/>
        <v>56.165867244313787</v>
      </c>
      <c r="M48" s="69">
        <v>40</v>
      </c>
      <c r="N48" s="69">
        <f t="shared" si="8"/>
        <v>53.333333333333336</v>
      </c>
      <c r="O48" s="69">
        <f t="shared" si="7"/>
        <v>169.875</v>
      </c>
      <c r="P48" s="69">
        <f t="shared" si="10"/>
        <v>220.69337111997331</v>
      </c>
    </row>
    <row r="49" spans="1:16" ht="24.95" customHeight="1" x14ac:dyDescent="0.25">
      <c r="A49" s="3">
        <v>45</v>
      </c>
      <c r="B49" s="54" t="s">
        <v>297</v>
      </c>
      <c r="C49" s="54" t="s">
        <v>298</v>
      </c>
      <c r="D49" s="22" t="s">
        <v>290</v>
      </c>
      <c r="E49" s="69">
        <v>0</v>
      </c>
      <c r="F49" s="69">
        <f t="shared" si="0"/>
        <v>0</v>
      </c>
      <c r="G49" s="69">
        <f t="shared" si="2"/>
        <v>0</v>
      </c>
      <c r="H49" s="69">
        <v>0</v>
      </c>
      <c r="I49" s="71">
        <f t="shared" si="9"/>
        <v>0</v>
      </c>
      <c r="J49" s="71">
        <f t="shared" si="4"/>
        <v>0</v>
      </c>
      <c r="K49" s="71">
        <v>0</v>
      </c>
      <c r="L49" s="69">
        <f t="shared" si="5"/>
        <v>0</v>
      </c>
      <c r="M49" s="69">
        <v>0</v>
      </c>
      <c r="N49" s="69">
        <f t="shared" si="8"/>
        <v>0</v>
      </c>
      <c r="O49" s="69">
        <f t="shared" si="7"/>
        <v>0</v>
      </c>
      <c r="P49" s="69">
        <f t="shared" si="10"/>
        <v>0</v>
      </c>
    </row>
    <row r="50" spans="1:16" ht="24.95" customHeight="1" x14ac:dyDescent="0.25">
      <c r="A50" s="3">
        <v>46</v>
      </c>
      <c r="B50" s="54" t="s">
        <v>299</v>
      </c>
      <c r="C50" s="54" t="s">
        <v>300</v>
      </c>
      <c r="D50" s="22" t="s">
        <v>290</v>
      </c>
      <c r="E50" s="69">
        <v>30.395</v>
      </c>
      <c r="F50" s="69">
        <f t="shared" si="0"/>
        <v>7.5987499999999999</v>
      </c>
      <c r="G50" s="69">
        <f t="shared" si="2"/>
        <v>5.0558228041810551</v>
      </c>
      <c r="H50" s="69">
        <v>32.25</v>
      </c>
      <c r="I50" s="71">
        <f t="shared" si="9"/>
        <v>53.75</v>
      </c>
      <c r="J50" s="71">
        <f t="shared" si="4"/>
        <v>58.805822804181055</v>
      </c>
      <c r="K50" s="71">
        <v>74.650000000000006</v>
      </c>
      <c r="L50" s="69">
        <f t="shared" si="5"/>
        <v>69.302181649388828</v>
      </c>
      <c r="M50" s="69">
        <v>20</v>
      </c>
      <c r="N50" s="69">
        <f t="shared" si="8"/>
        <v>26.666666666666668</v>
      </c>
      <c r="O50" s="69">
        <f t="shared" si="7"/>
        <v>134.49875</v>
      </c>
      <c r="P50" s="69">
        <f t="shared" si="10"/>
        <v>154.77467112023655</v>
      </c>
    </row>
    <row r="51" spans="1:16" ht="24.95" customHeight="1" x14ac:dyDescent="0.25">
      <c r="A51" s="3">
        <v>47</v>
      </c>
      <c r="B51" s="54" t="s">
        <v>301</v>
      </c>
      <c r="C51" s="54" t="s">
        <v>302</v>
      </c>
      <c r="D51" s="22" t="s">
        <v>290</v>
      </c>
      <c r="E51" s="69">
        <v>405</v>
      </c>
      <c r="F51" s="69">
        <f t="shared" si="0"/>
        <v>101.25</v>
      </c>
      <c r="G51" s="69">
        <f t="shared" si="2"/>
        <v>67.366614104073932</v>
      </c>
      <c r="H51" s="69">
        <v>60</v>
      </c>
      <c r="I51" s="71">
        <f t="shared" si="9"/>
        <v>100</v>
      </c>
      <c r="J51" s="71">
        <f t="shared" si="4"/>
        <v>167.36661410407393</v>
      </c>
      <c r="K51" s="71">
        <v>38.9</v>
      </c>
      <c r="L51" s="69">
        <f t="shared" si="5"/>
        <v>36.113260095930684</v>
      </c>
      <c r="M51" s="69">
        <v>0</v>
      </c>
      <c r="N51" s="69">
        <f t="shared" si="8"/>
        <v>0</v>
      </c>
      <c r="O51" s="69">
        <f t="shared" si="7"/>
        <v>200.15</v>
      </c>
      <c r="P51" s="69">
        <f t="shared" si="10"/>
        <v>203.47987420000462</v>
      </c>
    </row>
    <row r="52" spans="1:16" ht="24.95" customHeight="1" x14ac:dyDescent="0.25">
      <c r="A52" s="3">
        <v>47</v>
      </c>
      <c r="B52" s="54" t="s">
        <v>304</v>
      </c>
      <c r="C52" s="54" t="s">
        <v>305</v>
      </c>
      <c r="D52" s="22" t="s">
        <v>303</v>
      </c>
      <c r="E52" s="69">
        <v>101.24</v>
      </c>
      <c r="F52" s="69">
        <f t="shared" si="0"/>
        <v>25.31</v>
      </c>
      <c r="G52" s="69">
        <f t="shared" si="2"/>
        <v>16.83999015283073</v>
      </c>
      <c r="H52" s="69">
        <v>0</v>
      </c>
      <c r="I52" s="71">
        <f t="shared" si="9"/>
        <v>0</v>
      </c>
      <c r="J52" s="71">
        <f t="shared" si="4"/>
        <v>16.83999015283073</v>
      </c>
      <c r="K52" s="71">
        <v>136.15</v>
      </c>
      <c r="L52" s="69">
        <f t="shared" si="5"/>
        <v>126.39641033575739</v>
      </c>
      <c r="M52" s="69">
        <v>20</v>
      </c>
      <c r="N52" s="69">
        <f t="shared" si="8"/>
        <v>26.666666666666668</v>
      </c>
      <c r="O52" s="69">
        <f t="shared" si="7"/>
        <v>181.46</v>
      </c>
      <c r="P52" s="69">
        <f t="shared" si="10"/>
        <v>169.90306715525477</v>
      </c>
    </row>
    <row r="53" spans="1:16" ht="24.95" customHeight="1" x14ac:dyDescent="0.25">
      <c r="A53" s="3">
        <v>49</v>
      </c>
      <c r="B53" s="54" t="s">
        <v>75</v>
      </c>
      <c r="C53" s="54" t="s">
        <v>74</v>
      </c>
      <c r="D53" s="22" t="s">
        <v>303</v>
      </c>
      <c r="E53" s="69">
        <v>89.59</v>
      </c>
      <c r="F53" s="69">
        <f t="shared" si="0"/>
        <v>22.397500000000001</v>
      </c>
      <c r="G53" s="69">
        <f t="shared" si="2"/>
        <v>14.902160389096256</v>
      </c>
      <c r="H53" s="69">
        <v>0</v>
      </c>
      <c r="I53" s="71">
        <f t="shared" si="9"/>
        <v>0</v>
      </c>
      <c r="J53" s="71">
        <f t="shared" si="4"/>
        <v>14.902160389096256</v>
      </c>
      <c r="K53" s="71">
        <v>3.3</v>
      </c>
      <c r="L53" s="69">
        <f t="shared" si="5"/>
        <v>3.0635927587807523</v>
      </c>
      <c r="M53" s="69">
        <v>0</v>
      </c>
      <c r="N53" s="69">
        <f t="shared" si="8"/>
        <v>0</v>
      </c>
      <c r="O53" s="69">
        <f t="shared" si="7"/>
        <v>25.697500000000002</v>
      </c>
      <c r="P53" s="69">
        <f t="shared" si="10"/>
        <v>17.96575314787701</v>
      </c>
    </row>
    <row r="54" spans="1:16" ht="24.95" customHeight="1" x14ac:dyDescent="0.25">
      <c r="A54" s="3">
        <v>50</v>
      </c>
      <c r="B54" s="54" t="s">
        <v>306</v>
      </c>
      <c r="C54" s="54" t="s">
        <v>307</v>
      </c>
      <c r="D54" s="22" t="s">
        <v>303</v>
      </c>
      <c r="E54" s="69">
        <v>53.954999999999998</v>
      </c>
      <c r="F54" s="69">
        <f t="shared" si="0"/>
        <v>13.48875</v>
      </c>
      <c r="G54" s="69">
        <f t="shared" si="2"/>
        <v>8.9747300345316265</v>
      </c>
      <c r="H54" s="69">
        <v>17.850000000000001</v>
      </c>
      <c r="I54" s="71">
        <f t="shared" si="9"/>
        <v>29.750000000000004</v>
      </c>
      <c r="J54" s="71">
        <f t="shared" si="4"/>
        <v>38.724730034531632</v>
      </c>
      <c r="K54" s="71">
        <v>296.7</v>
      </c>
      <c r="L54" s="69">
        <f t="shared" si="5"/>
        <v>275.44483985765129</v>
      </c>
      <c r="M54" s="69">
        <v>40</v>
      </c>
      <c r="N54" s="69">
        <f t="shared" si="8"/>
        <v>53.333333333333336</v>
      </c>
      <c r="O54" s="69">
        <f t="shared" si="7"/>
        <v>368.03874999999999</v>
      </c>
      <c r="P54" s="69">
        <f t="shared" si="10"/>
        <v>367.50290322551626</v>
      </c>
    </row>
    <row r="55" spans="1:16" ht="24.95" customHeight="1" x14ac:dyDescent="0.25">
      <c r="A55" s="3">
        <v>51</v>
      </c>
      <c r="B55" s="54" t="s">
        <v>222</v>
      </c>
      <c r="C55" s="54" t="s">
        <v>221</v>
      </c>
      <c r="D55" s="22" t="s">
        <v>303</v>
      </c>
      <c r="E55" s="69">
        <v>104.605</v>
      </c>
      <c r="F55" s="69">
        <f t="shared" si="0"/>
        <v>26.151250000000001</v>
      </c>
      <c r="G55" s="69">
        <f t="shared" si="2"/>
        <v>17.399715230510257</v>
      </c>
      <c r="H55" s="69">
        <v>0</v>
      </c>
      <c r="I55" s="71">
        <f t="shared" si="9"/>
        <v>0</v>
      </c>
      <c r="J55" s="71">
        <f t="shared" si="4"/>
        <v>17.399715230510257</v>
      </c>
      <c r="K55" s="71">
        <v>42.6</v>
      </c>
      <c r="L55" s="69">
        <f t="shared" si="5"/>
        <v>39.548197431533346</v>
      </c>
      <c r="M55" s="69">
        <v>30</v>
      </c>
      <c r="N55" s="69">
        <f t="shared" si="8"/>
        <v>40</v>
      </c>
      <c r="O55" s="69">
        <f t="shared" si="7"/>
        <v>98.751249999999999</v>
      </c>
      <c r="P55" s="69">
        <f t="shared" si="10"/>
        <v>96.947912662043606</v>
      </c>
    </row>
    <row r="56" spans="1:16" ht="24.95" customHeight="1" x14ac:dyDescent="0.25">
      <c r="A56" s="3">
        <v>52</v>
      </c>
      <c r="B56" s="54" t="s">
        <v>151</v>
      </c>
      <c r="C56" s="54" t="s">
        <v>150</v>
      </c>
      <c r="D56" s="22" t="s">
        <v>303</v>
      </c>
      <c r="E56" s="69">
        <v>327.435</v>
      </c>
      <c r="F56" s="69">
        <f t="shared" si="0"/>
        <v>81.858750000000001</v>
      </c>
      <c r="G56" s="69">
        <f t="shared" si="2"/>
        <v>54.464659973252957</v>
      </c>
      <c r="H56" s="69">
        <v>0</v>
      </c>
      <c r="I56" s="71">
        <f t="shared" si="9"/>
        <v>0</v>
      </c>
      <c r="J56" s="71">
        <f t="shared" si="4"/>
        <v>54.464659973252957</v>
      </c>
      <c r="K56" s="71">
        <v>61.4</v>
      </c>
      <c r="L56" s="69">
        <f t="shared" si="5"/>
        <v>57.001392542163089</v>
      </c>
      <c r="M56" s="69">
        <v>110</v>
      </c>
      <c r="N56" s="69">
        <f t="shared" si="8"/>
        <v>146.66666666666666</v>
      </c>
      <c r="O56" s="69">
        <f t="shared" si="7"/>
        <v>253.25874999999999</v>
      </c>
      <c r="P56" s="69">
        <f t="shared" si="10"/>
        <v>258.13271918208272</v>
      </c>
    </row>
    <row r="57" spans="1:16" ht="24.95" customHeight="1" x14ac:dyDescent="0.25">
      <c r="A57" s="3">
        <v>53</v>
      </c>
      <c r="B57" s="54" t="s">
        <v>195</v>
      </c>
      <c r="C57" s="54" t="s">
        <v>194</v>
      </c>
      <c r="D57" s="22" t="s">
        <v>303</v>
      </c>
      <c r="E57" s="69">
        <v>342.1</v>
      </c>
      <c r="F57" s="69">
        <f t="shared" ref="F57:F63" si="11">E57/4</f>
        <v>85.525000000000006</v>
      </c>
      <c r="G57" s="69">
        <f t="shared" si="2"/>
        <v>56.903996753095534</v>
      </c>
      <c r="H57" s="69">
        <v>0</v>
      </c>
      <c r="I57" s="71">
        <f t="shared" si="9"/>
        <v>0</v>
      </c>
      <c r="J57" s="71">
        <f t="shared" si="4"/>
        <v>56.903996753095534</v>
      </c>
      <c r="K57" s="71">
        <v>4.5999999999999996</v>
      </c>
      <c r="L57" s="69">
        <f t="shared" si="5"/>
        <v>4.2704626334519578</v>
      </c>
      <c r="M57" s="69">
        <v>0</v>
      </c>
      <c r="N57" s="69">
        <f t="shared" si="8"/>
        <v>0</v>
      </c>
      <c r="O57" s="69">
        <f t="shared" si="7"/>
        <v>90.125</v>
      </c>
      <c r="P57" s="69">
        <f t="shared" si="10"/>
        <v>61.17445938654749</v>
      </c>
    </row>
    <row r="58" spans="1:16" ht="24.95" customHeight="1" x14ac:dyDescent="0.25">
      <c r="A58" s="3">
        <v>54</v>
      </c>
      <c r="B58" s="54" t="s">
        <v>308</v>
      </c>
      <c r="C58" s="54" t="s">
        <v>309</v>
      </c>
      <c r="D58" s="22" t="s">
        <v>303</v>
      </c>
      <c r="E58" s="69">
        <v>56.695</v>
      </c>
      <c r="F58" s="69">
        <f t="shared" si="11"/>
        <v>14.17375</v>
      </c>
      <c r="G58" s="69">
        <f t="shared" si="2"/>
        <v>9.4304942879764724</v>
      </c>
      <c r="H58" s="69">
        <v>0</v>
      </c>
      <c r="I58" s="71">
        <f t="shared" si="9"/>
        <v>0</v>
      </c>
      <c r="J58" s="71">
        <f t="shared" si="4"/>
        <v>9.4304942879764724</v>
      </c>
      <c r="K58" s="71">
        <v>49.65</v>
      </c>
      <c r="L58" s="69">
        <f t="shared" si="5"/>
        <v>46.093145598019497</v>
      </c>
      <c r="M58" s="69">
        <v>0</v>
      </c>
      <c r="N58" s="69">
        <f t="shared" si="8"/>
        <v>0</v>
      </c>
      <c r="O58" s="69">
        <f t="shared" si="7"/>
        <v>63.823749999999997</v>
      </c>
      <c r="P58" s="69">
        <f t="shared" si="10"/>
        <v>55.523639885995969</v>
      </c>
    </row>
    <row r="59" spans="1:16" ht="24.95" customHeight="1" x14ac:dyDescent="0.25">
      <c r="A59" s="3">
        <v>55</v>
      </c>
      <c r="B59" s="54" t="s">
        <v>157</v>
      </c>
      <c r="C59" s="54" t="s">
        <v>156</v>
      </c>
      <c r="D59" s="22" t="s">
        <v>303</v>
      </c>
      <c r="E59" s="69">
        <v>181.25</v>
      </c>
      <c r="F59" s="69">
        <f t="shared" si="11"/>
        <v>45.3125</v>
      </c>
      <c r="G59" s="69">
        <f t="shared" si="2"/>
        <v>30.148639028057779</v>
      </c>
      <c r="H59" s="69">
        <v>0</v>
      </c>
      <c r="I59" s="71">
        <f t="shared" si="9"/>
        <v>0</v>
      </c>
      <c r="J59" s="71">
        <f t="shared" si="4"/>
        <v>30.148639028057779</v>
      </c>
      <c r="K59" s="71">
        <v>90.35</v>
      </c>
      <c r="L59" s="69">
        <f t="shared" si="5"/>
        <v>83.877456289648777</v>
      </c>
      <c r="M59" s="69">
        <v>40</v>
      </c>
      <c r="N59" s="69">
        <f t="shared" si="8"/>
        <v>53.333333333333336</v>
      </c>
      <c r="O59" s="69">
        <f t="shared" si="7"/>
        <v>175.66249999999999</v>
      </c>
      <c r="P59" s="69">
        <f t="shared" si="10"/>
        <v>167.35942865103991</v>
      </c>
    </row>
    <row r="60" spans="1:16" ht="24.95" customHeight="1" x14ac:dyDescent="0.25">
      <c r="A60" s="3">
        <v>56</v>
      </c>
      <c r="B60" s="54" t="s">
        <v>219</v>
      </c>
      <c r="C60" s="54" t="s">
        <v>218</v>
      </c>
      <c r="D60" s="22" t="s">
        <v>303</v>
      </c>
      <c r="E60" s="69">
        <v>103.02500000000001</v>
      </c>
      <c r="F60" s="69">
        <f t="shared" si="11"/>
        <v>25.756250000000001</v>
      </c>
      <c r="G60" s="69">
        <f t="shared" si="2"/>
        <v>17.136902266844981</v>
      </c>
      <c r="H60" s="69">
        <v>0</v>
      </c>
      <c r="I60" s="71">
        <f t="shared" si="9"/>
        <v>0</v>
      </c>
      <c r="J60" s="71">
        <f t="shared" si="4"/>
        <v>17.136902266844981</v>
      </c>
      <c r="K60" s="71">
        <v>139.30000000000001</v>
      </c>
      <c r="L60" s="69">
        <f t="shared" si="5"/>
        <v>129.32074887822992</v>
      </c>
      <c r="M60" s="69">
        <v>60</v>
      </c>
      <c r="N60" s="69">
        <f t="shared" si="8"/>
        <v>80</v>
      </c>
      <c r="O60" s="69">
        <f t="shared" si="7"/>
        <v>225.05625000000001</v>
      </c>
      <c r="P60" s="69">
        <f t="shared" si="10"/>
        <v>226.45765114507489</v>
      </c>
    </row>
    <row r="61" spans="1:16" ht="24.95" customHeight="1" x14ac:dyDescent="0.25">
      <c r="A61" s="3">
        <v>57</v>
      </c>
      <c r="B61" s="54" t="s">
        <v>169</v>
      </c>
      <c r="C61" s="54" t="s">
        <v>168</v>
      </c>
      <c r="D61" s="22" t="s">
        <v>310</v>
      </c>
      <c r="E61" s="69">
        <v>21.945</v>
      </c>
      <c r="F61" s="69">
        <f t="shared" si="11"/>
        <v>5.4862500000000001</v>
      </c>
      <c r="G61" s="69">
        <f t="shared" si="2"/>
        <v>3.650272460528154</v>
      </c>
      <c r="H61" s="69">
        <v>0</v>
      </c>
      <c r="I61" s="71">
        <f t="shared" si="9"/>
        <v>0</v>
      </c>
      <c r="J61" s="71">
        <f t="shared" si="4"/>
        <v>3.650272460528154</v>
      </c>
      <c r="K61" s="69">
        <v>0</v>
      </c>
      <c r="L61" s="69">
        <f t="shared" si="5"/>
        <v>0</v>
      </c>
      <c r="M61" s="69">
        <v>0</v>
      </c>
      <c r="N61" s="69">
        <f t="shared" si="8"/>
        <v>0</v>
      </c>
      <c r="O61" s="69">
        <f t="shared" si="7"/>
        <v>5.4862500000000001</v>
      </c>
      <c r="P61" s="69">
        <f t="shared" si="10"/>
        <v>3.650272460528154</v>
      </c>
    </row>
    <row r="62" spans="1:16" ht="24.95" customHeight="1" x14ac:dyDescent="0.25">
      <c r="A62" s="3">
        <v>58</v>
      </c>
      <c r="B62" s="54" t="s">
        <v>311</v>
      </c>
      <c r="C62" s="54" t="s">
        <v>312</v>
      </c>
      <c r="D62" s="22" t="s">
        <v>310</v>
      </c>
      <c r="E62" s="69">
        <v>10</v>
      </c>
      <c r="F62" s="69">
        <f t="shared" si="11"/>
        <v>2.5</v>
      </c>
      <c r="G62" s="69">
        <f t="shared" si="2"/>
        <v>1.6633731877549118</v>
      </c>
      <c r="H62" s="69">
        <v>0</v>
      </c>
      <c r="I62" s="71">
        <f t="shared" si="9"/>
        <v>0</v>
      </c>
      <c r="J62" s="71">
        <f t="shared" si="4"/>
        <v>1.6633731877549118</v>
      </c>
      <c r="K62" s="71">
        <v>2.75</v>
      </c>
      <c r="L62" s="69">
        <f t="shared" si="5"/>
        <v>2.5529939656506269</v>
      </c>
      <c r="M62" s="69">
        <v>0</v>
      </c>
      <c r="N62" s="69">
        <f t="shared" si="8"/>
        <v>0</v>
      </c>
      <c r="O62" s="69">
        <f t="shared" si="7"/>
        <v>5.25</v>
      </c>
      <c r="P62" s="69">
        <f t="shared" si="10"/>
        <v>4.2163671534055389</v>
      </c>
    </row>
    <row r="63" spans="1:16" ht="24.95" customHeight="1" x14ac:dyDescent="0.25">
      <c r="A63" s="3">
        <v>59</v>
      </c>
      <c r="B63" s="54" t="s">
        <v>97</v>
      </c>
      <c r="C63" s="54" t="s">
        <v>94</v>
      </c>
      <c r="D63" s="22" t="s">
        <v>310</v>
      </c>
      <c r="E63" s="69">
        <v>751.48500000000001</v>
      </c>
      <c r="F63" s="69">
        <f t="shared" si="11"/>
        <v>187.87125</v>
      </c>
      <c r="G63" s="69">
        <v>125</v>
      </c>
      <c r="H63" s="71">
        <v>0</v>
      </c>
      <c r="I63" s="71">
        <f t="shared" si="9"/>
        <v>0</v>
      </c>
      <c r="J63" s="71">
        <f t="shared" si="4"/>
        <v>125</v>
      </c>
      <c r="K63" s="69">
        <v>28.25</v>
      </c>
      <c r="L63" s="69">
        <f t="shared" si="5"/>
        <v>26.226210738047349</v>
      </c>
      <c r="M63" s="71">
        <v>30</v>
      </c>
      <c r="N63" s="69">
        <f t="shared" si="8"/>
        <v>40</v>
      </c>
      <c r="O63" s="69">
        <f t="shared" si="7"/>
        <v>246.12125</v>
      </c>
      <c r="P63" s="69">
        <f t="shared" si="10"/>
        <v>191.22621073804734</v>
      </c>
    </row>
    <row r="64" spans="1:16" x14ac:dyDescent="0.25">
      <c r="A64" s="7"/>
      <c r="B64" s="28"/>
      <c r="C64" s="28"/>
      <c r="D64" s="28"/>
    </row>
    <row r="65" spans="1:15" ht="15.75" x14ac:dyDescent="0.25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2"/>
    </row>
  </sheetData>
  <sheetProtection algorithmName="SHA-512" hashValue="nBwNlnsj0FgSRozxHINy4Xw5ulqwLrDBMHYfJmZ0z/oHRYXLURJvNPaQuSoAcPl6RKRP6TMjoYYxURPAnMeZIw==" saltValue="AvO/gtZzMBi3PxK+O/y+GQ==" spinCount="100000" sheet="1" objects="1" scenarios="1"/>
  <mergeCells count="7">
    <mergeCell ref="A65:O65"/>
    <mergeCell ref="A1:O1"/>
    <mergeCell ref="A2:O2"/>
    <mergeCell ref="E3:I3"/>
    <mergeCell ref="K3:L3"/>
    <mergeCell ref="M3:N3"/>
    <mergeCell ref="A4:D4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19"/>
  <sheetViews>
    <sheetView topLeftCell="A73" workbookViewId="0">
      <selection activeCell="Q1" sqref="Q1:V1048576"/>
    </sheetView>
  </sheetViews>
  <sheetFormatPr defaultRowHeight="15" x14ac:dyDescent="0.25"/>
  <cols>
    <col min="1" max="1" width="3.85546875" style="1" customWidth="1"/>
    <col min="2" max="2" width="15.85546875" style="11" customWidth="1"/>
    <col min="3" max="3" width="14.28515625" style="11" customWidth="1"/>
    <col min="4" max="4" width="19.14062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9.140625" style="26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6" ht="15.75" x14ac:dyDescent="0.25">
      <c r="A1" s="100" t="s">
        <v>403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</row>
    <row r="2" spans="1:16" ht="38.25" x14ac:dyDescent="0.25">
      <c r="A2" s="46" t="s">
        <v>60</v>
      </c>
      <c r="B2" s="14" t="s">
        <v>41</v>
      </c>
      <c r="C2" s="47" t="s">
        <v>59</v>
      </c>
      <c r="D2" s="9" t="s">
        <v>42</v>
      </c>
      <c r="E2" s="98" t="s">
        <v>43</v>
      </c>
      <c r="F2" s="98"/>
      <c r="G2" s="98"/>
      <c r="H2" s="98"/>
      <c r="I2" s="98"/>
      <c r="J2" s="14"/>
      <c r="K2" s="98" t="s">
        <v>44</v>
      </c>
      <c r="L2" s="98"/>
      <c r="M2" s="98" t="s">
        <v>45</v>
      </c>
      <c r="N2" s="98"/>
      <c r="O2" s="14"/>
      <c r="P2" s="27"/>
    </row>
    <row r="3" spans="1:16" ht="108" customHeight="1" x14ac:dyDescent="0.25">
      <c r="A3" s="94" t="s">
        <v>389</v>
      </c>
      <c r="B3" s="94"/>
      <c r="C3" s="94"/>
      <c r="D3" s="94"/>
      <c r="E3" s="16" t="s">
        <v>47</v>
      </c>
      <c r="F3" s="16" t="s">
        <v>48</v>
      </c>
      <c r="G3" s="16" t="s">
        <v>49</v>
      </c>
      <c r="H3" s="16" t="s">
        <v>50</v>
      </c>
      <c r="I3" s="17" t="s">
        <v>51</v>
      </c>
      <c r="J3" s="18" t="s">
        <v>52</v>
      </c>
      <c r="K3" s="16" t="s">
        <v>47</v>
      </c>
      <c r="L3" s="19" t="s">
        <v>53</v>
      </c>
      <c r="M3" s="16" t="s">
        <v>54</v>
      </c>
      <c r="N3" s="16" t="s">
        <v>57</v>
      </c>
      <c r="O3" s="14" t="s">
        <v>46</v>
      </c>
      <c r="P3" s="14" t="s">
        <v>55</v>
      </c>
    </row>
    <row r="4" spans="1:16" ht="30" customHeight="1" x14ac:dyDescent="0.25">
      <c r="A4" s="4">
        <v>1</v>
      </c>
      <c r="B4" s="54" t="s">
        <v>361</v>
      </c>
      <c r="C4" s="54" t="s">
        <v>362</v>
      </c>
      <c r="D4" s="22" t="s">
        <v>251</v>
      </c>
      <c r="E4" s="69">
        <v>173.8</v>
      </c>
      <c r="F4" s="69">
        <f>E4/4</f>
        <v>43.45</v>
      </c>
      <c r="G4" s="71">
        <f>F4*$G$5/$F$5</f>
        <v>71.818181818181813</v>
      </c>
      <c r="H4" s="71">
        <v>0</v>
      </c>
      <c r="I4" s="69">
        <f t="shared" ref="I4:I6" si="0">H4*$I$7/$H$7</f>
        <v>0</v>
      </c>
      <c r="J4" s="71">
        <f>G4+I4</f>
        <v>71.818181818181813</v>
      </c>
      <c r="K4" s="69">
        <v>28.75</v>
      </c>
      <c r="L4" s="71">
        <f t="shared" ref="L4:L7" si="1">K4*$L$8/$K$8</f>
        <v>75.59158632778265</v>
      </c>
      <c r="M4" s="69">
        <v>30</v>
      </c>
      <c r="N4" s="69">
        <f>M4*$N$7/$M$7</f>
        <v>54.545454545454547</v>
      </c>
      <c r="O4" s="69">
        <f>F4+H4+K4+M4</f>
        <v>102.2</v>
      </c>
      <c r="P4" s="71">
        <f>J4+L4+N4</f>
        <v>201.95522269141901</v>
      </c>
    </row>
    <row r="5" spans="1:16" ht="30" customHeight="1" x14ac:dyDescent="0.25">
      <c r="A5" s="4">
        <v>2</v>
      </c>
      <c r="B5" s="54" t="s">
        <v>365</v>
      </c>
      <c r="C5" s="54" t="s">
        <v>366</v>
      </c>
      <c r="D5" s="22" t="s">
        <v>251</v>
      </c>
      <c r="E5" s="69">
        <v>302.5</v>
      </c>
      <c r="F5" s="69">
        <f t="shared" ref="F5:F12" si="2">E5/4</f>
        <v>75.625</v>
      </c>
      <c r="G5" s="71">
        <v>125</v>
      </c>
      <c r="H5" s="71">
        <v>0</v>
      </c>
      <c r="I5" s="69">
        <f t="shared" si="0"/>
        <v>0</v>
      </c>
      <c r="J5" s="71">
        <f t="shared" ref="J5:J12" si="3">G5+I5</f>
        <v>125</v>
      </c>
      <c r="K5" s="69">
        <v>32.049999999999997</v>
      </c>
      <c r="L5" s="71">
        <f t="shared" si="1"/>
        <v>84.268185801928141</v>
      </c>
      <c r="M5" s="69">
        <v>0</v>
      </c>
      <c r="N5" s="69">
        <f t="shared" ref="N5:N12" si="4">M5*$N$7/$M$7</f>
        <v>0</v>
      </c>
      <c r="O5" s="69">
        <f t="shared" ref="O5:O12" si="5">F5+H5+K5+M5</f>
        <v>107.675</v>
      </c>
      <c r="P5" s="71">
        <f t="shared" ref="P5:P12" si="6">J5+L5+N5</f>
        <v>209.26818580192815</v>
      </c>
    </row>
    <row r="6" spans="1:16" ht="30" customHeight="1" x14ac:dyDescent="0.25">
      <c r="A6" s="4">
        <v>3</v>
      </c>
      <c r="B6" s="54" t="s">
        <v>232</v>
      </c>
      <c r="C6" s="54" t="s">
        <v>231</v>
      </c>
      <c r="D6" s="22" t="s">
        <v>267</v>
      </c>
      <c r="E6" s="69">
        <v>231.44499999999999</v>
      </c>
      <c r="F6" s="69">
        <f t="shared" si="2"/>
        <v>57.861249999999998</v>
      </c>
      <c r="G6" s="71">
        <f>F6*$G$5/$F$5</f>
        <v>95.638429752066116</v>
      </c>
      <c r="H6" s="71">
        <v>0</v>
      </c>
      <c r="I6" s="69">
        <f t="shared" si="0"/>
        <v>0</v>
      </c>
      <c r="J6" s="71">
        <f t="shared" si="3"/>
        <v>95.638429752066116</v>
      </c>
      <c r="K6" s="69">
        <v>1.4</v>
      </c>
      <c r="L6" s="71">
        <f t="shared" si="1"/>
        <v>3.6809815950920246</v>
      </c>
      <c r="M6" s="69">
        <v>0</v>
      </c>
      <c r="N6" s="69">
        <f t="shared" si="4"/>
        <v>0</v>
      </c>
      <c r="O6" s="69">
        <f t="shared" si="5"/>
        <v>59.261249999999997</v>
      </c>
      <c r="P6" s="71">
        <f t="shared" si="6"/>
        <v>99.319411347158137</v>
      </c>
    </row>
    <row r="7" spans="1:16" ht="30" customHeight="1" x14ac:dyDescent="0.25">
      <c r="A7" s="4">
        <v>4</v>
      </c>
      <c r="B7" s="54" t="s">
        <v>375</v>
      </c>
      <c r="C7" s="54" t="s">
        <v>376</v>
      </c>
      <c r="D7" s="22" t="s">
        <v>276</v>
      </c>
      <c r="E7" s="69">
        <v>70</v>
      </c>
      <c r="F7" s="69">
        <f t="shared" si="2"/>
        <v>17.5</v>
      </c>
      <c r="G7" s="71">
        <f t="shared" ref="G7:G12" si="7">F7*$G$5/$F$5</f>
        <v>28.925619834710744</v>
      </c>
      <c r="H7" s="71">
        <v>160.05000000000001</v>
      </c>
      <c r="I7" s="69">
        <v>375</v>
      </c>
      <c r="J7" s="71">
        <f t="shared" si="3"/>
        <v>403.92561983471074</v>
      </c>
      <c r="K7" s="69">
        <v>83.75</v>
      </c>
      <c r="L7" s="71">
        <f t="shared" si="1"/>
        <v>220.20157756354075</v>
      </c>
      <c r="M7" s="69">
        <v>110</v>
      </c>
      <c r="N7" s="69">
        <v>200</v>
      </c>
      <c r="O7" s="69">
        <f t="shared" si="5"/>
        <v>371.3</v>
      </c>
      <c r="P7" s="90">
        <f t="shared" si="6"/>
        <v>824.1271973982515</v>
      </c>
    </row>
    <row r="8" spans="1:16" ht="30" customHeight="1" x14ac:dyDescent="0.25">
      <c r="A8" s="4">
        <v>5</v>
      </c>
      <c r="B8" s="54" t="s">
        <v>381</v>
      </c>
      <c r="C8" s="54" t="s">
        <v>382</v>
      </c>
      <c r="D8" s="22" t="s">
        <v>276</v>
      </c>
      <c r="E8" s="69">
        <v>113.8</v>
      </c>
      <c r="F8" s="69">
        <f t="shared" si="2"/>
        <v>28.45</v>
      </c>
      <c r="G8" s="71">
        <f t="shared" si="7"/>
        <v>47.02479338842975</v>
      </c>
      <c r="H8" s="71">
        <v>0</v>
      </c>
      <c r="I8" s="69">
        <f>H8*$I$7/$H$7</f>
        <v>0</v>
      </c>
      <c r="J8" s="71">
        <f t="shared" si="3"/>
        <v>47.02479338842975</v>
      </c>
      <c r="K8" s="69">
        <v>114.1</v>
      </c>
      <c r="L8" s="71">
        <v>300</v>
      </c>
      <c r="M8" s="69">
        <v>50</v>
      </c>
      <c r="N8" s="69">
        <f t="shared" si="4"/>
        <v>90.909090909090907</v>
      </c>
      <c r="O8" s="69">
        <f t="shared" si="5"/>
        <v>192.54999999999998</v>
      </c>
      <c r="P8" s="71">
        <f t="shared" si="6"/>
        <v>437.93388429752065</v>
      </c>
    </row>
    <row r="9" spans="1:16" ht="30" customHeight="1" x14ac:dyDescent="0.25">
      <c r="A9" s="4">
        <v>6</v>
      </c>
      <c r="B9" s="54" t="s">
        <v>318</v>
      </c>
      <c r="C9" s="54" t="s">
        <v>319</v>
      </c>
      <c r="D9" s="22" t="s">
        <v>287</v>
      </c>
      <c r="E9" s="69">
        <v>373</v>
      </c>
      <c r="F9" s="69">
        <f t="shared" si="2"/>
        <v>93.25</v>
      </c>
      <c r="G9" s="71">
        <f t="shared" si="7"/>
        <v>154.13223140495867</v>
      </c>
      <c r="H9" s="71">
        <v>0</v>
      </c>
      <c r="I9" s="69">
        <f t="shared" ref="I9:I12" si="8">H9*$I$7/$H$7</f>
        <v>0</v>
      </c>
      <c r="J9" s="71">
        <f t="shared" si="3"/>
        <v>154.13223140495867</v>
      </c>
      <c r="K9" s="69">
        <v>1.95</v>
      </c>
      <c r="L9" s="71">
        <f>K9*$L$8/$K$8</f>
        <v>5.1270815074496054</v>
      </c>
      <c r="M9" s="69">
        <v>0</v>
      </c>
      <c r="N9" s="69">
        <f t="shared" si="4"/>
        <v>0</v>
      </c>
      <c r="O9" s="69">
        <f t="shared" si="5"/>
        <v>95.2</v>
      </c>
      <c r="P9" s="71">
        <f t="shared" si="6"/>
        <v>159.25931291240829</v>
      </c>
    </row>
    <row r="10" spans="1:16" ht="30" customHeight="1" x14ac:dyDescent="0.25">
      <c r="A10" s="4">
        <v>7</v>
      </c>
      <c r="B10" s="54" t="s">
        <v>291</v>
      </c>
      <c r="C10" s="54" t="s">
        <v>292</v>
      </c>
      <c r="D10" s="22" t="s">
        <v>290</v>
      </c>
      <c r="E10" s="69">
        <v>170.95</v>
      </c>
      <c r="F10" s="69">
        <f t="shared" si="2"/>
        <v>42.737499999999997</v>
      </c>
      <c r="G10" s="71">
        <f t="shared" si="7"/>
        <v>70.640495867768593</v>
      </c>
      <c r="H10" s="71">
        <v>65.7</v>
      </c>
      <c r="I10" s="69">
        <f t="shared" si="8"/>
        <v>153.93626991565134</v>
      </c>
      <c r="J10" s="71">
        <f t="shared" si="3"/>
        <v>224.57676578341994</v>
      </c>
      <c r="K10" s="69">
        <v>32.65</v>
      </c>
      <c r="L10" s="71">
        <f t="shared" ref="L10:L12" si="9">K10*$L$8/$K$8</f>
        <v>85.845749342681856</v>
      </c>
      <c r="M10" s="69">
        <v>0</v>
      </c>
      <c r="N10" s="69">
        <f t="shared" si="4"/>
        <v>0</v>
      </c>
      <c r="O10" s="69">
        <f t="shared" si="5"/>
        <v>141.08750000000001</v>
      </c>
      <c r="P10" s="71">
        <f t="shared" si="6"/>
        <v>310.42251512610181</v>
      </c>
    </row>
    <row r="11" spans="1:16" ht="30" customHeight="1" x14ac:dyDescent="0.25">
      <c r="A11" s="4">
        <v>8</v>
      </c>
      <c r="B11" s="54" t="s">
        <v>293</v>
      </c>
      <c r="C11" s="54" t="s">
        <v>294</v>
      </c>
      <c r="D11" s="22" t="s">
        <v>290</v>
      </c>
      <c r="E11" s="69">
        <v>10</v>
      </c>
      <c r="F11" s="69">
        <f t="shared" si="2"/>
        <v>2.5</v>
      </c>
      <c r="G11" s="71">
        <f t="shared" si="7"/>
        <v>4.1322314049586772</v>
      </c>
      <c r="H11" s="71">
        <v>75</v>
      </c>
      <c r="I11" s="69">
        <f t="shared" si="8"/>
        <v>175.72633552014995</v>
      </c>
      <c r="J11" s="71">
        <f t="shared" si="3"/>
        <v>179.85856692510862</v>
      </c>
      <c r="K11" s="69">
        <v>0</v>
      </c>
      <c r="L11" s="71">
        <f t="shared" si="9"/>
        <v>0</v>
      </c>
      <c r="M11" s="69">
        <v>30</v>
      </c>
      <c r="N11" s="69">
        <f t="shared" si="4"/>
        <v>54.545454545454547</v>
      </c>
      <c r="O11" s="69">
        <f t="shared" si="5"/>
        <v>107.5</v>
      </c>
      <c r="P11" s="71">
        <f t="shared" si="6"/>
        <v>234.40402147056318</v>
      </c>
    </row>
    <row r="12" spans="1:16" ht="30" customHeight="1" x14ac:dyDescent="0.25">
      <c r="A12" s="4">
        <v>9</v>
      </c>
      <c r="B12" s="54" t="s">
        <v>383</v>
      </c>
      <c r="C12" s="54" t="s">
        <v>384</v>
      </c>
      <c r="D12" s="22" t="s">
        <v>290</v>
      </c>
      <c r="E12" s="69">
        <v>11.35</v>
      </c>
      <c r="F12" s="69">
        <f t="shared" si="2"/>
        <v>2.8374999999999999</v>
      </c>
      <c r="G12" s="71">
        <f t="shared" si="7"/>
        <v>4.6900826446280988</v>
      </c>
      <c r="H12" s="71">
        <v>75.3</v>
      </c>
      <c r="I12" s="69">
        <f t="shared" si="8"/>
        <v>176.42924086223053</v>
      </c>
      <c r="J12" s="71">
        <f t="shared" si="3"/>
        <v>181.11932350685862</v>
      </c>
      <c r="K12" s="69">
        <v>32</v>
      </c>
      <c r="L12" s="71">
        <f t="shared" si="9"/>
        <v>84.136722173531993</v>
      </c>
      <c r="M12" s="69">
        <v>0</v>
      </c>
      <c r="N12" s="69">
        <f t="shared" si="4"/>
        <v>0</v>
      </c>
      <c r="O12" s="69">
        <f t="shared" si="5"/>
        <v>110.1375</v>
      </c>
      <c r="P12" s="71">
        <f t="shared" si="6"/>
        <v>265.25604568039063</v>
      </c>
    </row>
    <row r="13" spans="1:16" ht="15.75" x14ac:dyDescent="0.25">
      <c r="A13" s="53"/>
      <c r="B13" s="53"/>
      <c r="C13" s="53"/>
      <c r="D13" s="53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/>
    </row>
    <row r="14" spans="1:16" ht="15.75" x14ac:dyDescent="0.25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</row>
    <row r="15" spans="1:16" ht="38.25" x14ac:dyDescent="0.25">
      <c r="A15" s="5" t="s">
        <v>60</v>
      </c>
      <c r="B15" s="14" t="s">
        <v>41</v>
      </c>
      <c r="C15" s="47" t="s">
        <v>59</v>
      </c>
      <c r="D15" s="9" t="s">
        <v>42</v>
      </c>
      <c r="E15" s="98" t="s">
        <v>43</v>
      </c>
      <c r="F15" s="98"/>
      <c r="G15" s="98"/>
      <c r="H15" s="98"/>
      <c r="I15" s="98"/>
      <c r="J15" s="14"/>
      <c r="K15" s="98" t="s">
        <v>44</v>
      </c>
      <c r="L15" s="98"/>
      <c r="M15" s="98" t="s">
        <v>45</v>
      </c>
      <c r="N15" s="98"/>
      <c r="O15" s="14"/>
      <c r="P15" s="27"/>
    </row>
    <row r="16" spans="1:16" ht="105" customHeight="1" x14ac:dyDescent="0.25">
      <c r="A16" s="94" t="s">
        <v>385</v>
      </c>
      <c r="B16" s="94"/>
      <c r="C16" s="94"/>
      <c r="D16" s="94"/>
      <c r="E16" s="16" t="s">
        <v>47</v>
      </c>
      <c r="F16" s="16" t="s">
        <v>48</v>
      </c>
      <c r="G16" s="16" t="s">
        <v>49</v>
      </c>
      <c r="H16" s="16" t="s">
        <v>50</v>
      </c>
      <c r="I16" s="17" t="s">
        <v>51</v>
      </c>
      <c r="J16" s="18" t="s">
        <v>52</v>
      </c>
      <c r="K16" s="16" t="s">
        <v>47</v>
      </c>
      <c r="L16" s="19" t="s">
        <v>53</v>
      </c>
      <c r="M16" s="16" t="s">
        <v>54</v>
      </c>
      <c r="N16" s="16" t="s">
        <v>57</v>
      </c>
      <c r="O16" s="14" t="s">
        <v>46</v>
      </c>
      <c r="P16" s="14" t="s">
        <v>55</v>
      </c>
    </row>
    <row r="17" spans="1:16" ht="30" customHeight="1" x14ac:dyDescent="0.25">
      <c r="A17" s="3">
        <v>1</v>
      </c>
      <c r="B17" s="54" t="s">
        <v>359</v>
      </c>
      <c r="C17" s="54" t="s">
        <v>360</v>
      </c>
      <c r="D17" s="22" t="s">
        <v>251</v>
      </c>
      <c r="E17" s="69">
        <v>51.27</v>
      </c>
      <c r="F17" s="69">
        <f>E17/4</f>
        <v>12.817500000000001</v>
      </c>
      <c r="G17" s="69">
        <f t="shared" ref="G17:G47" si="10">F17*$G$89/$F$89</f>
        <v>19.572586925649365</v>
      </c>
      <c r="H17" s="69">
        <v>0</v>
      </c>
      <c r="I17" s="69">
        <f t="shared" ref="I17:I47" si="11">H17*$I$83/$H$83</f>
        <v>0</v>
      </c>
      <c r="J17" s="69">
        <f>G17+I17</f>
        <v>19.572586925649365</v>
      </c>
      <c r="K17" s="69">
        <v>43.25</v>
      </c>
      <c r="L17" s="69">
        <f t="shared" ref="L17:L36" si="12">K17*$L$37/$K$37</f>
        <v>50.952287453367369</v>
      </c>
      <c r="M17" s="71">
        <v>20</v>
      </c>
      <c r="N17" s="69">
        <f t="shared" ref="N17:N51" si="13">M17*$N$52/$M$52</f>
        <v>23.529411764705884</v>
      </c>
      <c r="O17" s="69">
        <f>F17+H17+K17+M17</f>
        <v>76.067499999999995</v>
      </c>
      <c r="P17" s="69">
        <f>J17+L17+N17</f>
        <v>94.054286143722621</v>
      </c>
    </row>
    <row r="18" spans="1:16" ht="30" customHeight="1" x14ac:dyDescent="0.25">
      <c r="A18" s="3">
        <v>2</v>
      </c>
      <c r="B18" s="54" t="s">
        <v>361</v>
      </c>
      <c r="C18" s="54" t="s">
        <v>362</v>
      </c>
      <c r="D18" s="22" t="s">
        <v>251</v>
      </c>
      <c r="E18" s="69">
        <v>173.8</v>
      </c>
      <c r="F18" s="69">
        <f t="shared" ref="F18:F30" si="14">E18/4</f>
        <v>43.45</v>
      </c>
      <c r="G18" s="69">
        <f t="shared" si="10"/>
        <v>66.349046375616538</v>
      </c>
      <c r="H18" s="71">
        <v>0</v>
      </c>
      <c r="I18" s="69">
        <f t="shared" si="11"/>
        <v>0</v>
      </c>
      <c r="J18" s="69">
        <f t="shared" ref="J18:J75" si="15">G18+I18</f>
        <v>66.349046375616538</v>
      </c>
      <c r="K18" s="69">
        <v>28.75</v>
      </c>
      <c r="L18" s="69">
        <f t="shared" si="12"/>
        <v>33.870017671313569</v>
      </c>
      <c r="M18" s="71">
        <v>30</v>
      </c>
      <c r="N18" s="69">
        <f t="shared" si="13"/>
        <v>35.294117647058826</v>
      </c>
      <c r="O18" s="69">
        <f t="shared" ref="O18:O75" si="16">F18+H18+K18+M18</f>
        <v>102.2</v>
      </c>
      <c r="P18" s="69">
        <f t="shared" ref="P18:P75" si="17">J18+L18+N18</f>
        <v>135.51318169398894</v>
      </c>
    </row>
    <row r="19" spans="1:16" ht="30" customHeight="1" x14ac:dyDescent="0.25">
      <c r="A19" s="3">
        <v>3</v>
      </c>
      <c r="B19" s="54" t="s">
        <v>143</v>
      </c>
      <c r="C19" s="54" t="s">
        <v>142</v>
      </c>
      <c r="D19" s="22" t="s">
        <v>251</v>
      </c>
      <c r="E19" s="69">
        <v>65.400000000000006</v>
      </c>
      <c r="F19" s="69">
        <f t="shared" si="14"/>
        <v>16.350000000000001</v>
      </c>
      <c r="G19" s="69">
        <f t="shared" si="10"/>
        <v>24.966787301296442</v>
      </c>
      <c r="H19" s="69">
        <v>30</v>
      </c>
      <c r="I19" s="69">
        <f t="shared" si="11"/>
        <v>70.159027128157163</v>
      </c>
      <c r="J19" s="69">
        <f t="shared" si="15"/>
        <v>95.125814429453612</v>
      </c>
      <c r="K19" s="69">
        <v>111.15</v>
      </c>
      <c r="L19" s="69">
        <f t="shared" si="12"/>
        <v>130.9444335362262</v>
      </c>
      <c r="M19" s="69">
        <v>20</v>
      </c>
      <c r="N19" s="69">
        <f t="shared" si="13"/>
        <v>23.529411764705884</v>
      </c>
      <c r="O19" s="69">
        <f t="shared" si="16"/>
        <v>177.5</v>
      </c>
      <c r="P19" s="69">
        <f t="shared" si="17"/>
        <v>249.5996597303857</v>
      </c>
    </row>
    <row r="20" spans="1:16" ht="30" customHeight="1" x14ac:dyDescent="0.25">
      <c r="A20" s="3">
        <v>4</v>
      </c>
      <c r="B20" s="54" t="s">
        <v>365</v>
      </c>
      <c r="C20" s="54" t="s">
        <v>366</v>
      </c>
      <c r="D20" s="22" t="s">
        <v>251</v>
      </c>
      <c r="E20" s="69">
        <v>302.5</v>
      </c>
      <c r="F20" s="69">
        <f t="shared" si="14"/>
        <v>75.625</v>
      </c>
      <c r="G20" s="69">
        <f t="shared" si="10"/>
        <v>115.48093514743384</v>
      </c>
      <c r="H20" s="69">
        <v>0</v>
      </c>
      <c r="I20" s="69">
        <f t="shared" si="11"/>
        <v>0</v>
      </c>
      <c r="J20" s="69">
        <f t="shared" si="15"/>
        <v>115.48093514743384</v>
      </c>
      <c r="K20" s="69">
        <v>32.049999999999997</v>
      </c>
      <c r="L20" s="69">
        <f t="shared" si="12"/>
        <v>37.757706656194777</v>
      </c>
      <c r="M20" s="69">
        <v>0</v>
      </c>
      <c r="N20" s="69">
        <f t="shared" si="13"/>
        <v>0</v>
      </c>
      <c r="O20" s="69">
        <f t="shared" si="16"/>
        <v>107.675</v>
      </c>
      <c r="P20" s="69">
        <f t="shared" si="17"/>
        <v>153.23864180362861</v>
      </c>
    </row>
    <row r="21" spans="1:16" ht="30" customHeight="1" x14ac:dyDescent="0.25">
      <c r="A21" s="3">
        <v>5</v>
      </c>
      <c r="B21" s="54" t="s">
        <v>367</v>
      </c>
      <c r="C21" s="54" t="s">
        <v>368</v>
      </c>
      <c r="D21" s="22" t="s">
        <v>251</v>
      </c>
      <c r="E21" s="69">
        <v>66.569500000000005</v>
      </c>
      <c r="F21" s="69">
        <f t="shared" si="14"/>
        <v>16.642375000000001</v>
      </c>
      <c r="G21" s="69">
        <f t="shared" si="10"/>
        <v>25.413249958006933</v>
      </c>
      <c r="H21" s="69">
        <v>60.825000000000003</v>
      </c>
      <c r="I21" s="69">
        <f t="shared" si="11"/>
        <v>142.24742750233864</v>
      </c>
      <c r="J21" s="69">
        <f t="shared" si="15"/>
        <v>167.66067746034557</v>
      </c>
      <c r="K21" s="69">
        <v>29.15</v>
      </c>
      <c r="L21" s="69">
        <f t="shared" si="12"/>
        <v>34.341252699784015</v>
      </c>
      <c r="M21" s="69">
        <v>40</v>
      </c>
      <c r="N21" s="69">
        <f t="shared" si="13"/>
        <v>47.058823529411768</v>
      </c>
      <c r="O21" s="69">
        <f t="shared" si="16"/>
        <v>146.61737500000001</v>
      </c>
      <c r="P21" s="69">
        <f t="shared" si="17"/>
        <v>249.06075368954134</v>
      </c>
    </row>
    <row r="22" spans="1:16" ht="30" customHeight="1" x14ac:dyDescent="0.25">
      <c r="A22" s="3">
        <v>6</v>
      </c>
      <c r="B22" s="54" t="s">
        <v>98</v>
      </c>
      <c r="C22" s="54" t="s">
        <v>95</v>
      </c>
      <c r="D22" s="22" t="s">
        <v>251</v>
      </c>
      <c r="E22" s="69">
        <v>13.365</v>
      </c>
      <c r="F22" s="69">
        <f t="shared" si="14"/>
        <v>3.3412500000000001</v>
      </c>
      <c r="G22" s="69">
        <f t="shared" si="10"/>
        <v>5.1021576801502588</v>
      </c>
      <c r="H22" s="69">
        <v>64.5</v>
      </c>
      <c r="I22" s="69">
        <f t="shared" si="11"/>
        <v>150.8419083255379</v>
      </c>
      <c r="J22" s="69">
        <f t="shared" si="15"/>
        <v>155.94406600568817</v>
      </c>
      <c r="K22" s="69">
        <v>55.65</v>
      </c>
      <c r="L22" s="69">
        <f t="shared" si="12"/>
        <v>65.560573335951304</v>
      </c>
      <c r="M22" s="69">
        <v>150</v>
      </c>
      <c r="N22" s="69">
        <f t="shared" si="13"/>
        <v>176.47058823529412</v>
      </c>
      <c r="O22" s="69">
        <f t="shared" si="16"/>
        <v>273.49125000000004</v>
      </c>
      <c r="P22" s="69">
        <f t="shared" si="17"/>
        <v>397.97522757693355</v>
      </c>
    </row>
    <row r="23" spans="1:16" ht="30" customHeight="1" x14ac:dyDescent="0.25">
      <c r="A23" s="3">
        <v>7</v>
      </c>
      <c r="B23" s="54" t="s">
        <v>369</v>
      </c>
      <c r="C23" s="54" t="s">
        <v>370</v>
      </c>
      <c r="D23" s="22" t="s">
        <v>251</v>
      </c>
      <c r="E23" s="69">
        <v>56.6</v>
      </c>
      <c r="F23" s="69">
        <f t="shared" si="14"/>
        <v>14.15</v>
      </c>
      <c r="G23" s="69">
        <f t="shared" si="10"/>
        <v>21.607341915189274</v>
      </c>
      <c r="H23" s="69">
        <v>0</v>
      </c>
      <c r="I23" s="69">
        <f t="shared" si="11"/>
        <v>0</v>
      </c>
      <c r="J23" s="69">
        <f t="shared" si="15"/>
        <v>21.607341915189274</v>
      </c>
      <c r="K23" s="69">
        <v>63.65</v>
      </c>
      <c r="L23" s="69">
        <f t="shared" si="12"/>
        <v>74.985273905360302</v>
      </c>
      <c r="M23" s="69">
        <v>0</v>
      </c>
      <c r="N23" s="69">
        <f t="shared" si="13"/>
        <v>0</v>
      </c>
      <c r="O23" s="69">
        <f t="shared" si="16"/>
        <v>77.8</v>
      </c>
      <c r="P23" s="69">
        <f t="shared" si="17"/>
        <v>96.592615820549582</v>
      </c>
    </row>
    <row r="24" spans="1:16" ht="30" customHeight="1" x14ac:dyDescent="0.25">
      <c r="A24" s="3">
        <v>8</v>
      </c>
      <c r="B24" s="54" t="s">
        <v>386</v>
      </c>
      <c r="C24" s="54" t="s">
        <v>387</v>
      </c>
      <c r="D24" s="22" t="s">
        <v>251</v>
      </c>
      <c r="E24" s="69">
        <v>23.695</v>
      </c>
      <c r="F24" s="69">
        <f t="shared" si="14"/>
        <v>5.9237500000000001</v>
      </c>
      <c r="G24" s="69">
        <f t="shared" si="10"/>
        <v>9.0456884572510567</v>
      </c>
      <c r="H24" s="69">
        <v>75</v>
      </c>
      <c r="I24" s="69">
        <f t="shared" si="11"/>
        <v>175.39756782039291</v>
      </c>
      <c r="J24" s="69">
        <f t="shared" si="15"/>
        <v>184.44325627764397</v>
      </c>
      <c r="K24" s="69">
        <v>26.9</v>
      </c>
      <c r="L24" s="69">
        <f t="shared" si="12"/>
        <v>31.690555664637738</v>
      </c>
      <c r="M24" s="69">
        <v>110</v>
      </c>
      <c r="N24" s="69">
        <f t="shared" si="13"/>
        <v>129.41176470588235</v>
      </c>
      <c r="O24" s="69">
        <f t="shared" si="16"/>
        <v>217.82374999999999</v>
      </c>
      <c r="P24" s="69">
        <f t="shared" si="17"/>
        <v>345.54557664816406</v>
      </c>
    </row>
    <row r="25" spans="1:16" ht="30" customHeight="1" x14ac:dyDescent="0.25">
      <c r="A25" s="3">
        <v>9</v>
      </c>
      <c r="B25" s="54" t="s">
        <v>238</v>
      </c>
      <c r="C25" s="54" t="s">
        <v>237</v>
      </c>
      <c r="D25" s="22" t="s">
        <v>251</v>
      </c>
      <c r="E25" s="69">
        <v>59.5</v>
      </c>
      <c r="F25" s="69">
        <f t="shared" si="14"/>
        <v>14.875</v>
      </c>
      <c r="G25" s="69">
        <f t="shared" si="10"/>
        <v>22.71443187197459</v>
      </c>
      <c r="H25" s="69">
        <v>0</v>
      </c>
      <c r="I25" s="69">
        <f t="shared" si="11"/>
        <v>0</v>
      </c>
      <c r="J25" s="69">
        <f t="shared" si="15"/>
        <v>22.71443187197459</v>
      </c>
      <c r="K25" s="69">
        <v>3.75</v>
      </c>
      <c r="L25" s="69">
        <f t="shared" si="12"/>
        <v>4.4178283919104651</v>
      </c>
      <c r="M25" s="69">
        <v>0</v>
      </c>
      <c r="N25" s="69">
        <f t="shared" si="13"/>
        <v>0</v>
      </c>
      <c r="O25" s="69">
        <f t="shared" si="16"/>
        <v>18.625</v>
      </c>
      <c r="P25" s="69">
        <f t="shared" si="17"/>
        <v>27.132260263885055</v>
      </c>
    </row>
    <row r="26" spans="1:16" ht="30" customHeight="1" x14ac:dyDescent="0.25">
      <c r="A26" s="3">
        <v>10</v>
      </c>
      <c r="B26" s="54" t="s">
        <v>145</v>
      </c>
      <c r="C26" s="54" t="s">
        <v>144</v>
      </c>
      <c r="D26" s="22" t="s">
        <v>251</v>
      </c>
      <c r="E26" s="69">
        <v>10</v>
      </c>
      <c r="F26" s="69">
        <f t="shared" si="14"/>
        <v>2.5</v>
      </c>
      <c r="G26" s="69">
        <f t="shared" si="10"/>
        <v>3.8175515751217799</v>
      </c>
      <c r="H26" s="69">
        <v>133.5</v>
      </c>
      <c r="I26" s="69">
        <f t="shared" si="11"/>
        <v>312.20767072029935</v>
      </c>
      <c r="J26" s="69">
        <f t="shared" si="15"/>
        <v>316.02522229542114</v>
      </c>
      <c r="K26" s="69">
        <v>61.05</v>
      </c>
      <c r="L26" s="69">
        <f t="shared" si="12"/>
        <v>71.92224622030237</v>
      </c>
      <c r="M26" s="69">
        <v>30</v>
      </c>
      <c r="N26" s="69">
        <f t="shared" si="13"/>
        <v>35.294117647058826</v>
      </c>
      <c r="O26" s="69">
        <f t="shared" si="16"/>
        <v>227.05</v>
      </c>
      <c r="P26" s="69">
        <f t="shared" si="17"/>
        <v>423.24158616278237</v>
      </c>
    </row>
    <row r="27" spans="1:16" ht="30" customHeight="1" x14ac:dyDescent="0.25">
      <c r="A27" s="3">
        <v>11</v>
      </c>
      <c r="B27" s="54" t="s">
        <v>371</v>
      </c>
      <c r="C27" s="54" t="s">
        <v>372</v>
      </c>
      <c r="D27" s="22" t="s">
        <v>251</v>
      </c>
      <c r="E27" s="69">
        <v>106</v>
      </c>
      <c r="F27" s="69">
        <f t="shared" si="14"/>
        <v>26.5</v>
      </c>
      <c r="G27" s="69">
        <f t="shared" si="10"/>
        <v>40.466046696290867</v>
      </c>
      <c r="H27" s="69">
        <v>79.55</v>
      </c>
      <c r="I27" s="69">
        <f t="shared" si="11"/>
        <v>186.03835360149674</v>
      </c>
      <c r="J27" s="69">
        <f t="shared" si="15"/>
        <v>226.50440029778761</v>
      </c>
      <c r="K27" s="71">
        <v>25</v>
      </c>
      <c r="L27" s="69">
        <f t="shared" si="12"/>
        <v>29.4521892794031</v>
      </c>
      <c r="M27" s="69">
        <v>0</v>
      </c>
      <c r="N27" s="69">
        <f t="shared" si="13"/>
        <v>0</v>
      </c>
      <c r="O27" s="69">
        <f t="shared" si="16"/>
        <v>131.05000000000001</v>
      </c>
      <c r="P27" s="69">
        <f t="shared" si="17"/>
        <v>255.9565895771907</v>
      </c>
    </row>
    <row r="28" spans="1:16" ht="30" customHeight="1" x14ac:dyDescent="0.25">
      <c r="A28" s="3">
        <v>12</v>
      </c>
      <c r="B28" s="54" t="s">
        <v>265</v>
      </c>
      <c r="C28" s="54" t="s">
        <v>266</v>
      </c>
      <c r="D28" s="22" t="s">
        <v>251</v>
      </c>
      <c r="E28" s="69">
        <v>10</v>
      </c>
      <c r="F28" s="69">
        <f t="shared" si="14"/>
        <v>2.5</v>
      </c>
      <c r="G28" s="69">
        <f t="shared" si="10"/>
        <v>3.8175515751217799</v>
      </c>
      <c r="H28" s="69">
        <v>0</v>
      </c>
      <c r="I28" s="69">
        <f t="shared" si="11"/>
        <v>0</v>
      </c>
      <c r="J28" s="69">
        <f t="shared" si="15"/>
        <v>3.8175515751217799</v>
      </c>
      <c r="K28" s="71">
        <v>29</v>
      </c>
      <c r="L28" s="69">
        <f t="shared" si="12"/>
        <v>34.164539564107599</v>
      </c>
      <c r="M28" s="69">
        <v>110</v>
      </c>
      <c r="N28" s="69">
        <f t="shared" si="13"/>
        <v>129.41176470588235</v>
      </c>
      <c r="O28" s="69">
        <f t="shared" si="16"/>
        <v>141.5</v>
      </c>
      <c r="P28" s="69">
        <f t="shared" si="17"/>
        <v>167.39385584511172</v>
      </c>
    </row>
    <row r="29" spans="1:16" ht="30" customHeight="1" x14ac:dyDescent="0.25">
      <c r="A29" s="3">
        <v>13</v>
      </c>
      <c r="B29" s="54" t="s">
        <v>189</v>
      </c>
      <c r="C29" s="54" t="s">
        <v>188</v>
      </c>
      <c r="D29" s="22" t="s">
        <v>251</v>
      </c>
      <c r="E29" s="69">
        <v>108.25</v>
      </c>
      <c r="F29" s="69">
        <f t="shared" si="14"/>
        <v>27.0625</v>
      </c>
      <c r="G29" s="69">
        <f t="shared" si="10"/>
        <v>41.324995800693266</v>
      </c>
      <c r="H29" s="69">
        <v>13.5</v>
      </c>
      <c r="I29" s="69">
        <f t="shared" si="11"/>
        <v>31.57156220767072</v>
      </c>
      <c r="J29" s="69">
        <f t="shared" si="15"/>
        <v>72.896558008363982</v>
      </c>
      <c r="K29" s="71">
        <v>0</v>
      </c>
      <c r="L29" s="69">
        <f t="shared" si="12"/>
        <v>0</v>
      </c>
      <c r="M29" s="69">
        <v>30</v>
      </c>
      <c r="N29" s="69">
        <f t="shared" si="13"/>
        <v>35.294117647058826</v>
      </c>
      <c r="O29" s="69">
        <f t="shared" si="16"/>
        <v>70.5625</v>
      </c>
      <c r="P29" s="69">
        <f t="shared" si="17"/>
        <v>108.19067565542281</v>
      </c>
    </row>
    <row r="30" spans="1:16" ht="30" customHeight="1" x14ac:dyDescent="0.25">
      <c r="A30" s="3">
        <v>14</v>
      </c>
      <c r="B30" s="54" t="s">
        <v>232</v>
      </c>
      <c r="C30" s="54" t="s">
        <v>231</v>
      </c>
      <c r="D30" s="22" t="s">
        <v>267</v>
      </c>
      <c r="E30" s="69">
        <v>231.44499999999999</v>
      </c>
      <c r="F30" s="69">
        <f t="shared" si="14"/>
        <v>57.861249999999998</v>
      </c>
      <c r="G30" s="69">
        <f t="shared" si="10"/>
        <v>88.355322430406034</v>
      </c>
      <c r="H30" s="71">
        <v>0</v>
      </c>
      <c r="I30" s="69">
        <f t="shared" si="11"/>
        <v>0</v>
      </c>
      <c r="J30" s="69">
        <f t="shared" si="15"/>
        <v>88.355322430406034</v>
      </c>
      <c r="K30" s="69">
        <v>1.4</v>
      </c>
      <c r="L30" s="69">
        <f t="shared" si="12"/>
        <v>1.6493225996465737</v>
      </c>
      <c r="M30" s="69">
        <v>0</v>
      </c>
      <c r="N30" s="69">
        <f t="shared" si="13"/>
        <v>0</v>
      </c>
      <c r="O30" s="69">
        <f t="shared" si="16"/>
        <v>59.261249999999997</v>
      </c>
      <c r="P30" s="69">
        <f t="shared" si="17"/>
        <v>90.0046450300526</v>
      </c>
    </row>
    <row r="31" spans="1:16" ht="30" customHeight="1" x14ac:dyDescent="0.25">
      <c r="A31" s="3">
        <v>15</v>
      </c>
      <c r="B31" s="54" t="s">
        <v>183</v>
      </c>
      <c r="C31" s="54" t="s">
        <v>182</v>
      </c>
      <c r="D31" s="22" t="s">
        <v>267</v>
      </c>
      <c r="E31" s="69">
        <v>38.125</v>
      </c>
      <c r="F31" s="69">
        <f t="shared" ref="F31:F41" si="18">E31/4</f>
        <v>9.53125</v>
      </c>
      <c r="G31" s="69">
        <f t="shared" si="10"/>
        <v>14.554415380151786</v>
      </c>
      <c r="H31" s="69">
        <v>0</v>
      </c>
      <c r="I31" s="69">
        <f t="shared" si="11"/>
        <v>0</v>
      </c>
      <c r="J31" s="69">
        <f t="shared" si="15"/>
        <v>14.554415380151786</v>
      </c>
      <c r="K31" s="69">
        <v>87.5</v>
      </c>
      <c r="L31" s="69">
        <f t="shared" si="12"/>
        <v>103.08266247791086</v>
      </c>
      <c r="M31" s="69">
        <v>40</v>
      </c>
      <c r="N31" s="69">
        <f t="shared" si="13"/>
        <v>47.058823529411768</v>
      </c>
      <c r="O31" s="69">
        <f t="shared" si="16"/>
        <v>137.03125</v>
      </c>
      <c r="P31" s="69">
        <f t="shared" si="17"/>
        <v>164.69590138747441</v>
      </c>
    </row>
    <row r="32" spans="1:16" ht="30" customHeight="1" x14ac:dyDescent="0.25">
      <c r="A32" s="3">
        <v>16</v>
      </c>
      <c r="B32" s="54" t="s">
        <v>388</v>
      </c>
      <c r="C32" s="54" t="s">
        <v>0</v>
      </c>
      <c r="D32" s="22" t="s">
        <v>267</v>
      </c>
      <c r="E32" s="69">
        <v>10</v>
      </c>
      <c r="F32" s="69">
        <f t="shared" si="18"/>
        <v>2.5</v>
      </c>
      <c r="G32" s="69">
        <f t="shared" si="10"/>
        <v>3.8175515751217799</v>
      </c>
      <c r="H32" s="69">
        <v>87.15</v>
      </c>
      <c r="I32" s="69">
        <f t="shared" si="11"/>
        <v>203.81197380729657</v>
      </c>
      <c r="J32" s="69">
        <f t="shared" si="15"/>
        <v>207.62952538241834</v>
      </c>
      <c r="K32" s="71">
        <v>73.75</v>
      </c>
      <c r="L32" s="69">
        <f t="shared" si="12"/>
        <v>86.883958374239157</v>
      </c>
      <c r="M32" s="69">
        <v>20</v>
      </c>
      <c r="N32" s="69">
        <f t="shared" si="13"/>
        <v>23.529411764705884</v>
      </c>
      <c r="O32" s="69">
        <f t="shared" si="16"/>
        <v>183.4</v>
      </c>
      <c r="P32" s="69">
        <f t="shared" si="17"/>
        <v>318.04289552136333</v>
      </c>
    </row>
    <row r="33" spans="1:16" ht="30" customHeight="1" x14ac:dyDescent="0.25">
      <c r="A33" s="3">
        <v>17</v>
      </c>
      <c r="B33" s="54" t="s">
        <v>337</v>
      </c>
      <c r="C33" s="54" t="s">
        <v>338</v>
      </c>
      <c r="D33" s="22" t="s">
        <v>267</v>
      </c>
      <c r="E33" s="69">
        <v>27.16</v>
      </c>
      <c r="F33" s="69">
        <f t="shared" si="18"/>
        <v>6.79</v>
      </c>
      <c r="G33" s="69">
        <f t="shared" si="10"/>
        <v>10.368470078030754</v>
      </c>
      <c r="H33" s="69">
        <v>0</v>
      </c>
      <c r="I33" s="69">
        <f t="shared" si="11"/>
        <v>0</v>
      </c>
      <c r="J33" s="69">
        <f t="shared" si="15"/>
        <v>10.368470078030754</v>
      </c>
      <c r="K33" s="69">
        <v>58.9</v>
      </c>
      <c r="L33" s="69">
        <f t="shared" si="12"/>
        <v>69.389357942273705</v>
      </c>
      <c r="M33" s="71">
        <v>0</v>
      </c>
      <c r="N33" s="69">
        <f t="shared" si="13"/>
        <v>0</v>
      </c>
      <c r="O33" s="69">
        <f t="shared" si="16"/>
        <v>65.69</v>
      </c>
      <c r="P33" s="69">
        <f t="shared" si="17"/>
        <v>79.757828020304459</v>
      </c>
    </row>
    <row r="34" spans="1:16" ht="30" customHeight="1" x14ac:dyDescent="0.25">
      <c r="A34" s="3">
        <v>18</v>
      </c>
      <c r="B34" s="54" t="s">
        <v>1</v>
      </c>
      <c r="C34" s="54" t="s">
        <v>2</v>
      </c>
      <c r="D34" s="22" t="s">
        <v>267</v>
      </c>
      <c r="E34" s="77">
        <v>43</v>
      </c>
      <c r="F34" s="77">
        <f t="shared" si="18"/>
        <v>10.75</v>
      </c>
      <c r="G34" s="69">
        <f t="shared" si="10"/>
        <v>16.415471773023654</v>
      </c>
      <c r="H34" s="77">
        <v>16.2</v>
      </c>
      <c r="I34" s="69">
        <f t="shared" si="11"/>
        <v>37.885874649204865</v>
      </c>
      <c r="J34" s="69">
        <f t="shared" si="15"/>
        <v>54.301346422228519</v>
      </c>
      <c r="K34" s="77">
        <v>30</v>
      </c>
      <c r="L34" s="69">
        <f t="shared" si="12"/>
        <v>35.34262713528372</v>
      </c>
      <c r="M34" s="77">
        <v>0</v>
      </c>
      <c r="N34" s="69">
        <f t="shared" si="13"/>
        <v>0</v>
      </c>
      <c r="O34" s="69">
        <f t="shared" si="16"/>
        <v>56.95</v>
      </c>
      <c r="P34" s="69">
        <f t="shared" si="17"/>
        <v>89.64397355751224</v>
      </c>
    </row>
    <row r="35" spans="1:16" ht="30" customHeight="1" x14ac:dyDescent="0.25">
      <c r="A35" s="3">
        <v>19</v>
      </c>
      <c r="B35" s="54" t="s">
        <v>3</v>
      </c>
      <c r="C35" s="54" t="s">
        <v>4</v>
      </c>
      <c r="D35" s="22" t="s">
        <v>267</v>
      </c>
      <c r="E35" s="69">
        <v>10</v>
      </c>
      <c r="F35" s="69">
        <f t="shared" si="18"/>
        <v>2.5</v>
      </c>
      <c r="G35" s="69">
        <f t="shared" si="10"/>
        <v>3.8175515751217799</v>
      </c>
      <c r="H35" s="69">
        <v>0</v>
      </c>
      <c r="I35" s="69">
        <f t="shared" si="11"/>
        <v>0</v>
      </c>
      <c r="J35" s="69">
        <f t="shared" si="15"/>
        <v>3.8175515751217799</v>
      </c>
      <c r="K35" s="71">
        <v>27.55</v>
      </c>
      <c r="L35" s="69">
        <f t="shared" si="12"/>
        <v>32.456312585902218</v>
      </c>
      <c r="M35" s="69">
        <v>0</v>
      </c>
      <c r="N35" s="69">
        <f t="shared" si="13"/>
        <v>0</v>
      </c>
      <c r="O35" s="69">
        <f t="shared" si="16"/>
        <v>30.05</v>
      </c>
      <c r="P35" s="69">
        <f t="shared" si="17"/>
        <v>36.273864161024001</v>
      </c>
    </row>
    <row r="36" spans="1:16" ht="30" customHeight="1" x14ac:dyDescent="0.25">
      <c r="A36" s="3">
        <v>20</v>
      </c>
      <c r="B36" s="54" t="s">
        <v>270</v>
      </c>
      <c r="C36" s="54" t="s">
        <v>271</v>
      </c>
      <c r="D36" s="22" t="s">
        <v>267</v>
      </c>
      <c r="E36" s="69">
        <v>50.725000000000001</v>
      </c>
      <c r="F36" s="69">
        <f t="shared" si="18"/>
        <v>12.68125</v>
      </c>
      <c r="G36" s="69">
        <f t="shared" si="10"/>
        <v>19.36453036480523</v>
      </c>
      <c r="H36" s="69">
        <v>0</v>
      </c>
      <c r="I36" s="69">
        <f t="shared" si="11"/>
        <v>0</v>
      </c>
      <c r="J36" s="69">
        <f t="shared" si="15"/>
        <v>19.36453036480523</v>
      </c>
      <c r="K36" s="71">
        <v>1.4</v>
      </c>
      <c r="L36" s="69">
        <f t="shared" si="12"/>
        <v>1.6493225996465737</v>
      </c>
      <c r="M36" s="69">
        <v>30</v>
      </c>
      <c r="N36" s="69">
        <f t="shared" si="13"/>
        <v>35.294117647058826</v>
      </c>
      <c r="O36" s="69">
        <f t="shared" si="16"/>
        <v>44.081249999999997</v>
      </c>
      <c r="P36" s="69">
        <f t="shared" si="17"/>
        <v>56.307970611510626</v>
      </c>
    </row>
    <row r="37" spans="1:16" ht="30" customHeight="1" x14ac:dyDescent="0.25">
      <c r="A37" s="3">
        <v>21</v>
      </c>
      <c r="B37" s="54" t="s">
        <v>201</v>
      </c>
      <c r="C37" s="54" t="s">
        <v>200</v>
      </c>
      <c r="D37" s="22" t="s">
        <v>267</v>
      </c>
      <c r="E37" s="69">
        <v>288.85000000000002</v>
      </c>
      <c r="F37" s="69">
        <f t="shared" si="18"/>
        <v>72.212500000000006</v>
      </c>
      <c r="G37" s="69">
        <f t="shared" si="10"/>
        <v>110.26997724739262</v>
      </c>
      <c r="H37" s="69">
        <v>0</v>
      </c>
      <c r="I37" s="69">
        <f t="shared" si="11"/>
        <v>0</v>
      </c>
      <c r="J37" s="69">
        <f t="shared" si="15"/>
        <v>110.26997724739262</v>
      </c>
      <c r="K37" s="71">
        <v>254.65</v>
      </c>
      <c r="L37" s="71">
        <v>300</v>
      </c>
      <c r="M37" s="69">
        <v>140</v>
      </c>
      <c r="N37" s="69">
        <f t="shared" si="13"/>
        <v>164.70588235294119</v>
      </c>
      <c r="O37" s="69">
        <f t="shared" si="16"/>
        <v>466.86250000000001</v>
      </c>
      <c r="P37" s="69">
        <f t="shared" si="17"/>
        <v>574.97585960033382</v>
      </c>
    </row>
    <row r="38" spans="1:16" ht="30" customHeight="1" x14ac:dyDescent="0.25">
      <c r="A38" s="3">
        <v>22</v>
      </c>
      <c r="B38" s="54" t="s">
        <v>339</v>
      </c>
      <c r="C38" s="54" t="s">
        <v>340</v>
      </c>
      <c r="D38" s="22" t="s">
        <v>267</v>
      </c>
      <c r="E38" s="69">
        <v>83.125</v>
      </c>
      <c r="F38" s="69">
        <f t="shared" si="18"/>
        <v>20.78125</v>
      </c>
      <c r="G38" s="69">
        <f t="shared" si="10"/>
        <v>31.733397468199794</v>
      </c>
      <c r="H38" s="69">
        <v>0</v>
      </c>
      <c r="I38" s="69">
        <f t="shared" si="11"/>
        <v>0</v>
      </c>
      <c r="J38" s="69">
        <f t="shared" si="15"/>
        <v>31.733397468199794</v>
      </c>
      <c r="K38" s="69">
        <v>128.5</v>
      </c>
      <c r="L38" s="69">
        <f t="shared" ref="L38:L78" si="19">K38*$L$37/$K$37</f>
        <v>151.38425289613195</v>
      </c>
      <c r="M38" s="69">
        <v>0</v>
      </c>
      <c r="N38" s="69">
        <f t="shared" si="13"/>
        <v>0</v>
      </c>
      <c r="O38" s="69">
        <f t="shared" si="16"/>
        <v>149.28125</v>
      </c>
      <c r="P38" s="69">
        <f t="shared" si="17"/>
        <v>183.11765036433175</v>
      </c>
    </row>
    <row r="39" spans="1:16" ht="30" customHeight="1" x14ac:dyDescent="0.25">
      <c r="A39" s="3">
        <v>23</v>
      </c>
      <c r="B39" s="54" t="s">
        <v>341</v>
      </c>
      <c r="C39" s="54" t="s">
        <v>342</v>
      </c>
      <c r="D39" s="22" t="s">
        <v>267</v>
      </c>
      <c r="E39" s="69">
        <v>79.900000000000006</v>
      </c>
      <c r="F39" s="69">
        <f t="shared" si="18"/>
        <v>19.975000000000001</v>
      </c>
      <c r="G39" s="69">
        <f t="shared" si="10"/>
        <v>30.502237085223022</v>
      </c>
      <c r="H39" s="69">
        <v>0</v>
      </c>
      <c r="I39" s="69">
        <f t="shared" si="11"/>
        <v>0</v>
      </c>
      <c r="J39" s="69">
        <f t="shared" si="15"/>
        <v>30.502237085223022</v>
      </c>
      <c r="K39" s="69">
        <v>0.65</v>
      </c>
      <c r="L39" s="69">
        <f t="shared" si="19"/>
        <v>0.76575692126448069</v>
      </c>
      <c r="M39" s="69">
        <v>0</v>
      </c>
      <c r="N39" s="69">
        <f t="shared" si="13"/>
        <v>0</v>
      </c>
      <c r="O39" s="69">
        <f t="shared" si="16"/>
        <v>20.625</v>
      </c>
      <c r="P39" s="69">
        <f t="shared" si="17"/>
        <v>31.267994006487502</v>
      </c>
    </row>
    <row r="40" spans="1:16" ht="30" customHeight="1" x14ac:dyDescent="0.25">
      <c r="A40" s="3">
        <v>24</v>
      </c>
      <c r="B40" s="54" t="s">
        <v>117</v>
      </c>
      <c r="C40" s="54" t="s">
        <v>116</v>
      </c>
      <c r="D40" s="22" t="s">
        <v>267</v>
      </c>
      <c r="E40" s="69">
        <v>55</v>
      </c>
      <c r="F40" s="69">
        <f t="shared" si="18"/>
        <v>13.75</v>
      </c>
      <c r="G40" s="69">
        <f t="shared" si="10"/>
        <v>20.996533663169789</v>
      </c>
      <c r="H40" s="69">
        <v>0</v>
      </c>
      <c r="I40" s="69">
        <f t="shared" si="11"/>
        <v>0</v>
      </c>
      <c r="J40" s="69">
        <f t="shared" si="15"/>
        <v>20.996533663169789</v>
      </c>
      <c r="K40" s="71">
        <v>29</v>
      </c>
      <c r="L40" s="69">
        <f t="shared" si="19"/>
        <v>34.164539564107599</v>
      </c>
      <c r="M40" s="69">
        <v>20</v>
      </c>
      <c r="N40" s="69">
        <f t="shared" si="13"/>
        <v>23.529411764705884</v>
      </c>
      <c r="O40" s="69">
        <f t="shared" si="16"/>
        <v>62.75</v>
      </c>
      <c r="P40" s="69">
        <f t="shared" si="17"/>
        <v>78.690484991983269</v>
      </c>
    </row>
    <row r="41" spans="1:16" ht="30" customHeight="1" x14ac:dyDescent="0.25">
      <c r="A41" s="3">
        <v>25</v>
      </c>
      <c r="B41" s="54" t="s">
        <v>343</v>
      </c>
      <c r="C41" s="54" t="s">
        <v>344</v>
      </c>
      <c r="D41" s="22" t="s">
        <v>267</v>
      </c>
      <c r="E41" s="69">
        <v>313.07499999999999</v>
      </c>
      <c r="F41" s="69">
        <f t="shared" si="18"/>
        <v>78.268749999999997</v>
      </c>
      <c r="G41" s="69">
        <f t="shared" si="10"/>
        <v>119.51799593812513</v>
      </c>
      <c r="H41" s="69">
        <v>0</v>
      </c>
      <c r="I41" s="69">
        <f t="shared" si="11"/>
        <v>0</v>
      </c>
      <c r="J41" s="69">
        <f t="shared" si="15"/>
        <v>119.51799593812513</v>
      </c>
      <c r="K41" s="69">
        <v>11.2</v>
      </c>
      <c r="L41" s="69">
        <f t="shared" si="19"/>
        <v>13.194580797172589</v>
      </c>
      <c r="M41" s="69">
        <v>0</v>
      </c>
      <c r="N41" s="69">
        <f t="shared" si="13"/>
        <v>0</v>
      </c>
      <c r="O41" s="69">
        <f t="shared" si="16"/>
        <v>89.46875</v>
      </c>
      <c r="P41" s="69">
        <f t="shared" si="17"/>
        <v>132.71257673529772</v>
      </c>
    </row>
    <row r="42" spans="1:16" ht="30" customHeight="1" x14ac:dyDescent="0.25">
      <c r="A42" s="3">
        <v>26</v>
      </c>
      <c r="B42" s="54" t="s">
        <v>73</v>
      </c>
      <c r="C42" s="54" t="s">
        <v>72</v>
      </c>
      <c r="D42" s="22" t="s">
        <v>267</v>
      </c>
      <c r="E42" s="69">
        <v>10</v>
      </c>
      <c r="F42" s="69">
        <f t="shared" ref="F42:F91" si="20">E42/4</f>
        <v>2.5</v>
      </c>
      <c r="G42" s="69">
        <f t="shared" si="10"/>
        <v>3.8175515751217799</v>
      </c>
      <c r="H42" s="69">
        <v>63.9</v>
      </c>
      <c r="I42" s="69">
        <f t="shared" si="11"/>
        <v>149.43872778297475</v>
      </c>
      <c r="J42" s="69">
        <f t="shared" si="15"/>
        <v>153.25627935809652</v>
      </c>
      <c r="K42" s="69">
        <v>25</v>
      </c>
      <c r="L42" s="69">
        <f t="shared" si="19"/>
        <v>29.4521892794031</v>
      </c>
      <c r="M42" s="69">
        <v>0</v>
      </c>
      <c r="N42" s="69">
        <f t="shared" si="13"/>
        <v>0</v>
      </c>
      <c r="O42" s="69">
        <f t="shared" si="16"/>
        <v>91.4</v>
      </c>
      <c r="P42" s="69">
        <f t="shared" si="17"/>
        <v>182.70846863749961</v>
      </c>
    </row>
    <row r="43" spans="1:16" ht="30" customHeight="1" x14ac:dyDescent="0.25">
      <c r="A43" s="3">
        <v>27</v>
      </c>
      <c r="B43" s="54" t="s">
        <v>375</v>
      </c>
      <c r="C43" s="54" t="s">
        <v>376</v>
      </c>
      <c r="D43" s="22" t="s">
        <v>276</v>
      </c>
      <c r="E43" s="69">
        <v>70</v>
      </c>
      <c r="F43" s="69">
        <f t="shared" si="20"/>
        <v>17.5</v>
      </c>
      <c r="G43" s="69">
        <f t="shared" si="10"/>
        <v>26.72286102585246</v>
      </c>
      <c r="H43" s="69">
        <v>160.05000000000001</v>
      </c>
      <c r="I43" s="69">
        <f t="shared" si="11"/>
        <v>374.29840972871847</v>
      </c>
      <c r="J43" s="69">
        <f t="shared" si="15"/>
        <v>401.02127075457093</v>
      </c>
      <c r="K43" s="71">
        <v>83.85</v>
      </c>
      <c r="L43" s="69">
        <f t="shared" si="19"/>
        <v>98.782642843117998</v>
      </c>
      <c r="M43" s="69">
        <v>110</v>
      </c>
      <c r="N43" s="69">
        <f t="shared" si="13"/>
        <v>129.41176470588235</v>
      </c>
      <c r="O43" s="69">
        <f t="shared" si="16"/>
        <v>371.4</v>
      </c>
      <c r="P43" s="69">
        <f t="shared" si="17"/>
        <v>629.21567830357128</v>
      </c>
    </row>
    <row r="44" spans="1:16" ht="30" customHeight="1" x14ac:dyDescent="0.25">
      <c r="A44" s="3">
        <v>28</v>
      </c>
      <c r="B44" s="54" t="s">
        <v>357</v>
      </c>
      <c r="C44" s="54" t="s">
        <v>358</v>
      </c>
      <c r="D44" s="22" t="s">
        <v>276</v>
      </c>
      <c r="E44" s="69">
        <v>118.84</v>
      </c>
      <c r="F44" s="69">
        <f t="shared" si="20"/>
        <v>29.71</v>
      </c>
      <c r="G44" s="69">
        <f t="shared" si="10"/>
        <v>45.367782918747231</v>
      </c>
      <c r="H44" s="69">
        <v>0</v>
      </c>
      <c r="I44" s="69">
        <f t="shared" si="11"/>
        <v>0</v>
      </c>
      <c r="J44" s="69">
        <f t="shared" si="15"/>
        <v>45.367782918747231</v>
      </c>
      <c r="K44" s="71">
        <v>3.15</v>
      </c>
      <c r="L44" s="69">
        <f t="shared" si="19"/>
        <v>3.7109758492047908</v>
      </c>
      <c r="M44" s="69">
        <v>20</v>
      </c>
      <c r="N44" s="69">
        <f t="shared" si="13"/>
        <v>23.529411764705884</v>
      </c>
      <c r="O44" s="69">
        <f t="shared" si="16"/>
        <v>52.86</v>
      </c>
      <c r="P44" s="69">
        <f t="shared" si="17"/>
        <v>72.608170532657908</v>
      </c>
    </row>
    <row r="45" spans="1:16" ht="30" customHeight="1" x14ac:dyDescent="0.25">
      <c r="A45" s="3">
        <v>29</v>
      </c>
      <c r="B45" s="54" t="s">
        <v>5</v>
      </c>
      <c r="C45" s="54" t="s">
        <v>6</v>
      </c>
      <c r="D45" s="22" t="s">
        <v>276</v>
      </c>
      <c r="E45" s="69">
        <v>25</v>
      </c>
      <c r="F45" s="69">
        <f t="shared" si="20"/>
        <v>6.25</v>
      </c>
      <c r="G45" s="69">
        <f t="shared" si="10"/>
        <v>9.5438789378044504</v>
      </c>
      <c r="H45" s="69">
        <v>0</v>
      </c>
      <c r="I45" s="69">
        <f t="shared" si="11"/>
        <v>0</v>
      </c>
      <c r="J45" s="69">
        <f t="shared" si="15"/>
        <v>9.5438789378044504</v>
      </c>
      <c r="K45" s="71">
        <v>177.65</v>
      </c>
      <c r="L45" s="69">
        <f t="shared" si="19"/>
        <v>209.28725701943844</v>
      </c>
      <c r="M45" s="69">
        <v>0</v>
      </c>
      <c r="N45" s="69">
        <f t="shared" si="13"/>
        <v>0</v>
      </c>
      <c r="O45" s="69">
        <f t="shared" si="16"/>
        <v>183.9</v>
      </c>
      <c r="P45" s="69">
        <f t="shared" si="17"/>
        <v>218.83113595724291</v>
      </c>
    </row>
    <row r="46" spans="1:16" ht="30" customHeight="1" x14ac:dyDescent="0.25">
      <c r="A46" s="3">
        <v>30</v>
      </c>
      <c r="B46" s="54" t="s">
        <v>103</v>
      </c>
      <c r="C46" s="54" t="s">
        <v>78</v>
      </c>
      <c r="D46" s="22" t="s">
        <v>276</v>
      </c>
      <c r="E46" s="69">
        <v>182.35</v>
      </c>
      <c r="F46" s="69">
        <f t="shared" si="20"/>
        <v>45.587499999999999</v>
      </c>
      <c r="G46" s="69">
        <f t="shared" si="10"/>
        <v>69.613052972345656</v>
      </c>
      <c r="H46" s="69">
        <v>0</v>
      </c>
      <c r="I46" s="69">
        <f t="shared" si="11"/>
        <v>0</v>
      </c>
      <c r="J46" s="69">
        <f t="shared" si="15"/>
        <v>69.613052972345656</v>
      </c>
      <c r="K46" s="71">
        <v>29.9</v>
      </c>
      <c r="L46" s="69">
        <f t="shared" si="19"/>
        <v>35.224818378166113</v>
      </c>
      <c r="M46" s="69">
        <v>40</v>
      </c>
      <c r="N46" s="69">
        <f t="shared" si="13"/>
        <v>47.058823529411768</v>
      </c>
      <c r="O46" s="69">
        <f t="shared" si="16"/>
        <v>115.4875</v>
      </c>
      <c r="P46" s="69">
        <f t="shared" si="17"/>
        <v>151.89669487992353</v>
      </c>
    </row>
    <row r="47" spans="1:16" ht="30" customHeight="1" x14ac:dyDescent="0.25">
      <c r="A47" s="3">
        <v>31</v>
      </c>
      <c r="B47" s="54" t="s">
        <v>81</v>
      </c>
      <c r="C47" s="54" t="s">
        <v>79</v>
      </c>
      <c r="D47" s="22" t="s">
        <v>276</v>
      </c>
      <c r="E47" s="69">
        <v>20.5</v>
      </c>
      <c r="F47" s="69">
        <f t="shared" si="20"/>
        <v>5.125</v>
      </c>
      <c r="G47" s="69">
        <f t="shared" si="10"/>
        <v>7.8259807289996486</v>
      </c>
      <c r="H47" s="69">
        <v>48</v>
      </c>
      <c r="I47" s="69">
        <f t="shared" si="11"/>
        <v>112.25444340505146</v>
      </c>
      <c r="J47" s="69">
        <f t="shared" si="15"/>
        <v>120.08042413405111</v>
      </c>
      <c r="K47" s="71">
        <v>26.25</v>
      </c>
      <c r="L47" s="69">
        <f t="shared" si="19"/>
        <v>30.924798743373255</v>
      </c>
      <c r="M47" s="69">
        <v>110</v>
      </c>
      <c r="N47" s="69">
        <f t="shared" si="13"/>
        <v>129.41176470588235</v>
      </c>
      <c r="O47" s="69">
        <f t="shared" si="16"/>
        <v>189.375</v>
      </c>
      <c r="P47" s="69">
        <f t="shared" si="17"/>
        <v>280.41698758330671</v>
      </c>
    </row>
    <row r="48" spans="1:16" ht="30" customHeight="1" x14ac:dyDescent="0.25">
      <c r="A48" s="3">
        <v>32</v>
      </c>
      <c r="B48" s="54" t="s">
        <v>89</v>
      </c>
      <c r="C48" s="54" t="s">
        <v>85</v>
      </c>
      <c r="D48" s="22" t="s">
        <v>276</v>
      </c>
      <c r="E48" s="69">
        <v>10</v>
      </c>
      <c r="F48" s="69">
        <f t="shared" si="20"/>
        <v>2.5</v>
      </c>
      <c r="G48" s="69">
        <f t="shared" ref="G48:G79" si="21">F48*$G$89/$F$89</f>
        <v>3.8175515751217799</v>
      </c>
      <c r="H48" s="69">
        <v>32.85</v>
      </c>
      <c r="I48" s="69">
        <f t="shared" ref="I48:I79" si="22">H48*$I$83/$H$83</f>
        <v>76.824134705332085</v>
      </c>
      <c r="J48" s="69">
        <f t="shared" si="15"/>
        <v>80.641686280453868</v>
      </c>
      <c r="K48" s="71">
        <v>158.15</v>
      </c>
      <c r="L48" s="69">
        <f t="shared" si="19"/>
        <v>186.31454938150401</v>
      </c>
      <c r="M48" s="69">
        <v>90</v>
      </c>
      <c r="N48" s="69">
        <f t="shared" si="13"/>
        <v>105.88235294117646</v>
      </c>
      <c r="O48" s="69">
        <f t="shared" si="16"/>
        <v>283.5</v>
      </c>
      <c r="P48" s="69">
        <f t="shared" si="17"/>
        <v>372.83858860313433</v>
      </c>
    </row>
    <row r="49" spans="1:16" ht="30" customHeight="1" x14ac:dyDescent="0.25">
      <c r="A49" s="3">
        <v>33</v>
      </c>
      <c r="B49" s="54" t="s">
        <v>381</v>
      </c>
      <c r="C49" s="54" t="s">
        <v>382</v>
      </c>
      <c r="D49" s="22" t="s">
        <v>276</v>
      </c>
      <c r="E49" s="69">
        <v>113.8</v>
      </c>
      <c r="F49" s="69">
        <f t="shared" si="20"/>
        <v>28.45</v>
      </c>
      <c r="G49" s="69">
        <f t="shared" si="21"/>
        <v>43.443736924885854</v>
      </c>
      <c r="H49" s="69">
        <v>0</v>
      </c>
      <c r="I49" s="69">
        <f t="shared" si="22"/>
        <v>0</v>
      </c>
      <c r="J49" s="69">
        <f t="shared" si="15"/>
        <v>43.443736924885854</v>
      </c>
      <c r="K49" s="71">
        <v>114.1</v>
      </c>
      <c r="L49" s="69">
        <f t="shared" si="19"/>
        <v>134.41979187119577</v>
      </c>
      <c r="M49" s="69">
        <v>50</v>
      </c>
      <c r="N49" s="69">
        <f t="shared" si="13"/>
        <v>58.823529411764703</v>
      </c>
      <c r="O49" s="69">
        <f t="shared" si="16"/>
        <v>192.54999999999998</v>
      </c>
      <c r="P49" s="69">
        <f t="shared" si="17"/>
        <v>236.68705820784632</v>
      </c>
    </row>
    <row r="50" spans="1:16" ht="30" customHeight="1" x14ac:dyDescent="0.25">
      <c r="A50" s="3">
        <v>34</v>
      </c>
      <c r="B50" s="54" t="s">
        <v>228</v>
      </c>
      <c r="C50" s="54" t="s">
        <v>227</v>
      </c>
      <c r="D50" s="22" t="s">
        <v>276</v>
      </c>
      <c r="E50" s="69">
        <v>19.074999999999999</v>
      </c>
      <c r="F50" s="69">
        <f t="shared" si="20"/>
        <v>4.7687499999999998</v>
      </c>
      <c r="G50" s="69">
        <f t="shared" si="21"/>
        <v>7.2819796295447947</v>
      </c>
      <c r="H50" s="69">
        <v>63.75</v>
      </c>
      <c r="I50" s="69">
        <f t="shared" si="22"/>
        <v>149.08793264733396</v>
      </c>
      <c r="J50" s="69">
        <f t="shared" si="15"/>
        <v>156.36991227687875</v>
      </c>
      <c r="K50" s="71">
        <v>91.65</v>
      </c>
      <c r="L50" s="69">
        <f t="shared" si="19"/>
        <v>107.97172589829177</v>
      </c>
      <c r="M50" s="69">
        <v>30</v>
      </c>
      <c r="N50" s="69">
        <f t="shared" si="13"/>
        <v>35.294117647058826</v>
      </c>
      <c r="O50" s="69">
        <f t="shared" si="16"/>
        <v>190.16874999999999</v>
      </c>
      <c r="P50" s="69">
        <f t="shared" si="17"/>
        <v>299.63575582222933</v>
      </c>
    </row>
    <row r="51" spans="1:16" ht="30" customHeight="1" x14ac:dyDescent="0.25">
      <c r="A51" s="3">
        <v>35</v>
      </c>
      <c r="B51" s="54" t="s">
        <v>279</v>
      </c>
      <c r="C51" s="54" t="s">
        <v>280</v>
      </c>
      <c r="D51" s="22" t="s">
        <v>276</v>
      </c>
      <c r="E51" s="69">
        <v>53.284999999999997</v>
      </c>
      <c r="F51" s="69">
        <f t="shared" si="20"/>
        <v>13.321249999999999</v>
      </c>
      <c r="G51" s="69">
        <f t="shared" si="21"/>
        <v>20.341823568036403</v>
      </c>
      <c r="H51" s="69">
        <v>0</v>
      </c>
      <c r="I51" s="69">
        <f t="shared" si="22"/>
        <v>0</v>
      </c>
      <c r="J51" s="69">
        <f t="shared" si="15"/>
        <v>20.341823568036403</v>
      </c>
      <c r="K51" s="71">
        <v>43.2</v>
      </c>
      <c r="L51" s="69">
        <f t="shared" si="19"/>
        <v>50.893383074808561</v>
      </c>
      <c r="M51" s="69">
        <v>0</v>
      </c>
      <c r="N51" s="69">
        <f t="shared" si="13"/>
        <v>0</v>
      </c>
      <c r="O51" s="69">
        <f t="shared" si="16"/>
        <v>56.521250000000002</v>
      </c>
      <c r="P51" s="69">
        <f t="shared" si="17"/>
        <v>71.235206642844958</v>
      </c>
    </row>
    <row r="52" spans="1:16" ht="30" customHeight="1" x14ac:dyDescent="0.25">
      <c r="A52" s="3">
        <v>36</v>
      </c>
      <c r="B52" s="54" t="s">
        <v>90</v>
      </c>
      <c r="C52" s="54" t="s">
        <v>86</v>
      </c>
      <c r="D52" s="22" t="s">
        <v>276</v>
      </c>
      <c r="E52" s="69">
        <v>22.875</v>
      </c>
      <c r="F52" s="69">
        <f t="shared" si="20"/>
        <v>5.71875</v>
      </c>
      <c r="G52" s="69">
        <f t="shared" si="21"/>
        <v>8.7326492280910717</v>
      </c>
      <c r="H52" s="69">
        <v>75</v>
      </c>
      <c r="I52" s="69">
        <f t="shared" si="22"/>
        <v>175.39756782039291</v>
      </c>
      <c r="J52" s="69">
        <f t="shared" si="15"/>
        <v>184.13021704848398</v>
      </c>
      <c r="K52" s="71">
        <v>91</v>
      </c>
      <c r="L52" s="69">
        <f t="shared" si="19"/>
        <v>107.2059689770273</v>
      </c>
      <c r="M52" s="69">
        <v>170</v>
      </c>
      <c r="N52" s="69">
        <v>200</v>
      </c>
      <c r="O52" s="69">
        <f t="shared" si="16"/>
        <v>341.71875</v>
      </c>
      <c r="P52" s="69">
        <f t="shared" si="17"/>
        <v>491.33618602551127</v>
      </c>
    </row>
    <row r="53" spans="1:16" ht="30" customHeight="1" x14ac:dyDescent="0.25">
      <c r="A53" s="3">
        <v>37</v>
      </c>
      <c r="B53" s="54" t="s">
        <v>281</v>
      </c>
      <c r="C53" s="54" t="s">
        <v>282</v>
      </c>
      <c r="D53" s="22" t="s">
        <v>276</v>
      </c>
      <c r="E53" s="69">
        <v>10</v>
      </c>
      <c r="F53" s="69">
        <f t="shared" si="20"/>
        <v>2.5</v>
      </c>
      <c r="G53" s="69">
        <f t="shared" si="21"/>
        <v>3.8175515751217799</v>
      </c>
      <c r="H53" s="69">
        <v>64.5</v>
      </c>
      <c r="I53" s="69">
        <f t="shared" si="22"/>
        <v>150.8419083255379</v>
      </c>
      <c r="J53" s="69">
        <f t="shared" si="15"/>
        <v>154.65945990065967</v>
      </c>
      <c r="K53" s="71">
        <v>0</v>
      </c>
      <c r="L53" s="69">
        <f t="shared" si="19"/>
        <v>0</v>
      </c>
      <c r="M53" s="69">
        <v>0</v>
      </c>
      <c r="N53" s="69">
        <f>M53*$N$52/$M$52</f>
        <v>0</v>
      </c>
      <c r="O53" s="69">
        <f t="shared" si="16"/>
        <v>67</v>
      </c>
      <c r="P53" s="69">
        <f t="shared" si="17"/>
        <v>154.65945990065967</v>
      </c>
    </row>
    <row r="54" spans="1:16" ht="30" customHeight="1" x14ac:dyDescent="0.25">
      <c r="A54" s="3">
        <v>38</v>
      </c>
      <c r="B54" s="54" t="s">
        <v>234</v>
      </c>
      <c r="C54" s="54" t="s">
        <v>233</v>
      </c>
      <c r="D54" s="22" t="s">
        <v>276</v>
      </c>
      <c r="E54" s="69">
        <v>10</v>
      </c>
      <c r="F54" s="69">
        <f t="shared" si="20"/>
        <v>2.5</v>
      </c>
      <c r="G54" s="69">
        <f t="shared" si="21"/>
        <v>3.8175515751217799</v>
      </c>
      <c r="H54" s="69">
        <v>0</v>
      </c>
      <c r="I54" s="69">
        <f t="shared" si="22"/>
        <v>0</v>
      </c>
      <c r="J54" s="69">
        <f t="shared" si="15"/>
        <v>3.8175515751217799</v>
      </c>
      <c r="K54" s="71">
        <v>38.200000000000003</v>
      </c>
      <c r="L54" s="69">
        <f t="shared" si="19"/>
        <v>45.002945218927941</v>
      </c>
      <c r="M54" s="69">
        <v>0</v>
      </c>
      <c r="N54" s="69">
        <f t="shared" ref="N54:N93" si="23">M54*$N$52/$M$52</f>
        <v>0</v>
      </c>
      <c r="O54" s="69">
        <f t="shared" si="16"/>
        <v>40.700000000000003</v>
      </c>
      <c r="P54" s="69">
        <f t="shared" si="17"/>
        <v>48.820496794049724</v>
      </c>
    </row>
    <row r="55" spans="1:16" ht="30" customHeight="1" x14ac:dyDescent="0.25">
      <c r="A55" s="3">
        <v>39</v>
      </c>
      <c r="B55" s="54" t="s">
        <v>102</v>
      </c>
      <c r="C55" s="54" t="s">
        <v>77</v>
      </c>
      <c r="D55" s="22" t="s">
        <v>276</v>
      </c>
      <c r="E55" s="69">
        <v>131.57499999999999</v>
      </c>
      <c r="F55" s="69">
        <f t="shared" si="20"/>
        <v>32.893749999999997</v>
      </c>
      <c r="G55" s="69">
        <f t="shared" si="21"/>
        <v>50.22943484966482</v>
      </c>
      <c r="H55" s="69">
        <v>0</v>
      </c>
      <c r="I55" s="69">
        <f t="shared" si="22"/>
        <v>0</v>
      </c>
      <c r="J55" s="69">
        <f t="shared" si="15"/>
        <v>50.22943484966482</v>
      </c>
      <c r="K55" s="71">
        <v>18.899999999999999</v>
      </c>
      <c r="L55" s="69">
        <f t="shared" si="19"/>
        <v>22.265855095228744</v>
      </c>
      <c r="M55" s="69">
        <v>0</v>
      </c>
      <c r="N55" s="69">
        <f t="shared" si="23"/>
        <v>0</v>
      </c>
      <c r="O55" s="69">
        <f t="shared" si="16"/>
        <v>51.793749999999996</v>
      </c>
      <c r="P55" s="69">
        <f t="shared" si="17"/>
        <v>72.495289944893557</v>
      </c>
    </row>
    <row r="56" spans="1:16" ht="30" customHeight="1" x14ac:dyDescent="0.25">
      <c r="A56" s="3">
        <v>40</v>
      </c>
      <c r="B56" s="54" t="s">
        <v>161</v>
      </c>
      <c r="C56" s="54" t="s">
        <v>160</v>
      </c>
      <c r="D56" s="22" t="s">
        <v>276</v>
      </c>
      <c r="E56" s="69">
        <v>97.5</v>
      </c>
      <c r="F56" s="69">
        <f t="shared" si="20"/>
        <v>24.375</v>
      </c>
      <c r="G56" s="69">
        <f t="shared" si="21"/>
        <v>37.221127857437352</v>
      </c>
      <c r="H56" s="69">
        <v>17.399999999999999</v>
      </c>
      <c r="I56" s="69">
        <f t="shared" si="22"/>
        <v>40.692235734331149</v>
      </c>
      <c r="J56" s="69">
        <f t="shared" si="15"/>
        <v>77.913363591768501</v>
      </c>
      <c r="K56" s="71">
        <v>59.8</v>
      </c>
      <c r="L56" s="69">
        <f t="shared" si="19"/>
        <v>70.449636756332225</v>
      </c>
      <c r="M56" s="69">
        <v>40</v>
      </c>
      <c r="N56" s="69">
        <f t="shared" si="23"/>
        <v>47.058823529411768</v>
      </c>
      <c r="O56" s="69">
        <f t="shared" si="16"/>
        <v>141.57499999999999</v>
      </c>
      <c r="P56" s="69">
        <f t="shared" si="17"/>
        <v>195.42182387751251</v>
      </c>
    </row>
    <row r="57" spans="1:16" ht="30" customHeight="1" x14ac:dyDescent="0.25">
      <c r="A57" s="3">
        <v>41</v>
      </c>
      <c r="B57" s="54" t="s">
        <v>91</v>
      </c>
      <c r="C57" s="54" t="s">
        <v>87</v>
      </c>
      <c r="D57" s="22" t="s">
        <v>276</v>
      </c>
      <c r="E57" s="69">
        <v>42.185000000000002</v>
      </c>
      <c r="F57" s="69">
        <f t="shared" si="20"/>
        <v>10.546250000000001</v>
      </c>
      <c r="G57" s="69">
        <f t="shared" si="21"/>
        <v>16.10434131965123</v>
      </c>
      <c r="H57" s="69">
        <v>32.4</v>
      </c>
      <c r="I57" s="69">
        <f t="shared" si="22"/>
        <v>75.77174929840973</v>
      </c>
      <c r="J57" s="69">
        <f t="shared" si="15"/>
        <v>91.876090618060957</v>
      </c>
      <c r="K57" s="71">
        <v>43.45</v>
      </c>
      <c r="L57" s="69">
        <f t="shared" si="19"/>
        <v>51.187904967602591</v>
      </c>
      <c r="M57" s="69">
        <v>20</v>
      </c>
      <c r="N57" s="69">
        <f t="shared" si="23"/>
        <v>23.529411764705884</v>
      </c>
      <c r="O57" s="69">
        <f t="shared" si="16"/>
        <v>106.39625000000001</v>
      </c>
      <c r="P57" s="69">
        <f t="shared" si="17"/>
        <v>166.59340735036943</v>
      </c>
    </row>
    <row r="58" spans="1:16" ht="30" customHeight="1" x14ac:dyDescent="0.25">
      <c r="A58" s="3">
        <v>42</v>
      </c>
      <c r="B58" s="54" t="s">
        <v>92</v>
      </c>
      <c r="C58" s="54" t="s">
        <v>88</v>
      </c>
      <c r="D58" s="22" t="s">
        <v>276</v>
      </c>
      <c r="E58" s="69">
        <v>10</v>
      </c>
      <c r="F58" s="69">
        <f t="shared" si="20"/>
        <v>2.5</v>
      </c>
      <c r="G58" s="69">
        <f t="shared" si="21"/>
        <v>3.8175515751217799</v>
      </c>
      <c r="H58" s="69">
        <v>28.5</v>
      </c>
      <c r="I58" s="69">
        <f t="shared" si="22"/>
        <v>66.651075771749305</v>
      </c>
      <c r="J58" s="69">
        <f t="shared" si="15"/>
        <v>70.468627346871088</v>
      </c>
      <c r="K58" s="71">
        <v>57.65</v>
      </c>
      <c r="L58" s="69">
        <f t="shared" si="19"/>
        <v>67.916748478303546</v>
      </c>
      <c r="M58" s="69">
        <v>20</v>
      </c>
      <c r="N58" s="69">
        <f t="shared" si="23"/>
        <v>23.529411764705884</v>
      </c>
      <c r="O58" s="69">
        <f t="shared" si="16"/>
        <v>108.65</v>
      </c>
      <c r="P58" s="69">
        <f t="shared" si="17"/>
        <v>161.91478758988052</v>
      </c>
    </row>
    <row r="59" spans="1:16" ht="30" customHeight="1" x14ac:dyDescent="0.25">
      <c r="A59" s="3">
        <v>43</v>
      </c>
      <c r="B59" s="54" t="s">
        <v>165</v>
      </c>
      <c r="C59" s="54" t="s">
        <v>164</v>
      </c>
      <c r="D59" s="22" t="s">
        <v>276</v>
      </c>
      <c r="E59" s="69">
        <v>316</v>
      </c>
      <c r="F59" s="69">
        <f t="shared" si="20"/>
        <v>79</v>
      </c>
      <c r="G59" s="69">
        <f t="shared" si="21"/>
        <v>120.63462977384825</v>
      </c>
      <c r="H59" s="69">
        <v>0</v>
      </c>
      <c r="I59" s="69">
        <f t="shared" si="22"/>
        <v>0</v>
      </c>
      <c r="J59" s="69">
        <f t="shared" si="15"/>
        <v>120.63462977384825</v>
      </c>
      <c r="K59" s="71">
        <v>25</v>
      </c>
      <c r="L59" s="69">
        <f t="shared" si="19"/>
        <v>29.4521892794031</v>
      </c>
      <c r="M59" s="69">
        <v>0</v>
      </c>
      <c r="N59" s="69">
        <f t="shared" si="23"/>
        <v>0</v>
      </c>
      <c r="O59" s="69">
        <f t="shared" si="16"/>
        <v>104</v>
      </c>
      <c r="P59" s="69">
        <f t="shared" si="17"/>
        <v>150.08681905325136</v>
      </c>
    </row>
    <row r="60" spans="1:16" ht="30" customHeight="1" x14ac:dyDescent="0.25">
      <c r="A60" s="3">
        <v>44</v>
      </c>
      <c r="B60" s="54" t="s">
        <v>211</v>
      </c>
      <c r="C60" s="54" t="s">
        <v>210</v>
      </c>
      <c r="D60" s="22" t="s">
        <v>276</v>
      </c>
      <c r="E60" s="69">
        <v>53.104999999999997</v>
      </c>
      <c r="F60" s="69">
        <f t="shared" si="20"/>
        <v>13.276249999999999</v>
      </c>
      <c r="G60" s="69">
        <f t="shared" si="21"/>
        <v>20.273107639684213</v>
      </c>
      <c r="H60" s="69">
        <v>0</v>
      </c>
      <c r="I60" s="69">
        <f t="shared" si="22"/>
        <v>0</v>
      </c>
      <c r="J60" s="69">
        <f t="shared" si="15"/>
        <v>20.273107639684213</v>
      </c>
      <c r="K60" s="71">
        <v>0</v>
      </c>
      <c r="L60" s="69">
        <f t="shared" si="19"/>
        <v>0</v>
      </c>
      <c r="M60" s="69">
        <v>0</v>
      </c>
      <c r="N60" s="69">
        <f t="shared" si="23"/>
        <v>0</v>
      </c>
      <c r="O60" s="69">
        <f t="shared" si="16"/>
        <v>13.276249999999999</v>
      </c>
      <c r="P60" s="69">
        <f t="shared" si="17"/>
        <v>20.273107639684213</v>
      </c>
    </row>
    <row r="61" spans="1:16" ht="30" customHeight="1" x14ac:dyDescent="0.25">
      <c r="A61" s="3">
        <v>45</v>
      </c>
      <c r="B61" s="54" t="s">
        <v>7</v>
      </c>
      <c r="C61" s="54" t="s">
        <v>8</v>
      </c>
      <c r="D61" s="22" t="s">
        <v>287</v>
      </c>
      <c r="E61" s="69">
        <v>0</v>
      </c>
      <c r="F61" s="69">
        <f t="shared" si="20"/>
        <v>0</v>
      </c>
      <c r="G61" s="69">
        <f t="shared" si="21"/>
        <v>0</v>
      </c>
      <c r="H61" s="69">
        <v>0</v>
      </c>
      <c r="I61" s="69">
        <f t="shared" si="22"/>
        <v>0</v>
      </c>
      <c r="J61" s="69">
        <f t="shared" si="15"/>
        <v>0</v>
      </c>
      <c r="K61" s="71">
        <v>30</v>
      </c>
      <c r="L61" s="69">
        <f t="shared" si="19"/>
        <v>35.34262713528372</v>
      </c>
      <c r="M61" s="69">
        <v>0</v>
      </c>
      <c r="N61" s="69">
        <f t="shared" si="23"/>
        <v>0</v>
      </c>
      <c r="O61" s="69">
        <f t="shared" si="16"/>
        <v>30</v>
      </c>
      <c r="P61" s="69">
        <f t="shared" si="17"/>
        <v>35.34262713528372</v>
      </c>
    </row>
    <row r="62" spans="1:16" ht="30" customHeight="1" x14ac:dyDescent="0.25">
      <c r="A62" s="3">
        <v>46</v>
      </c>
      <c r="B62" s="54" t="s">
        <v>67</v>
      </c>
      <c r="C62" s="54" t="s">
        <v>66</v>
      </c>
      <c r="D62" s="22" t="s">
        <v>287</v>
      </c>
      <c r="E62" s="69">
        <v>16.625</v>
      </c>
      <c r="F62" s="69">
        <f t="shared" si="20"/>
        <v>4.15625</v>
      </c>
      <c r="G62" s="69">
        <f t="shared" si="21"/>
        <v>6.3466794936399591</v>
      </c>
      <c r="H62" s="69">
        <v>0</v>
      </c>
      <c r="I62" s="69">
        <f t="shared" si="22"/>
        <v>0</v>
      </c>
      <c r="J62" s="69">
        <f t="shared" si="15"/>
        <v>6.3466794936399591</v>
      </c>
      <c r="K62" s="71">
        <v>45.9</v>
      </c>
      <c r="L62" s="69">
        <f t="shared" si="19"/>
        <v>54.074219516984094</v>
      </c>
      <c r="M62" s="69">
        <v>20</v>
      </c>
      <c r="N62" s="69">
        <f t="shared" si="23"/>
        <v>23.529411764705884</v>
      </c>
      <c r="O62" s="69">
        <f t="shared" si="16"/>
        <v>70.056250000000006</v>
      </c>
      <c r="P62" s="69">
        <f t="shared" si="17"/>
        <v>83.950310775329939</v>
      </c>
    </row>
    <row r="63" spans="1:16" ht="30" customHeight="1" x14ac:dyDescent="0.25">
      <c r="A63" s="3">
        <v>47</v>
      </c>
      <c r="B63" s="54" t="s">
        <v>9</v>
      </c>
      <c r="C63" s="54" t="s">
        <v>10</v>
      </c>
      <c r="D63" s="22" t="s">
        <v>287</v>
      </c>
      <c r="E63" s="69">
        <v>155.815</v>
      </c>
      <c r="F63" s="69">
        <f t="shared" si="20"/>
        <v>38.953749999999999</v>
      </c>
      <c r="G63" s="69">
        <f t="shared" si="21"/>
        <v>59.483179867760015</v>
      </c>
      <c r="H63" s="69">
        <v>0</v>
      </c>
      <c r="I63" s="69">
        <f t="shared" si="22"/>
        <v>0</v>
      </c>
      <c r="J63" s="69">
        <f t="shared" si="15"/>
        <v>59.483179867760015</v>
      </c>
      <c r="K63" s="71">
        <v>69.349999999999994</v>
      </c>
      <c r="L63" s="69">
        <f t="shared" si="19"/>
        <v>81.700373061064198</v>
      </c>
      <c r="M63" s="69">
        <v>90</v>
      </c>
      <c r="N63" s="69">
        <f t="shared" si="23"/>
        <v>105.88235294117646</v>
      </c>
      <c r="O63" s="69">
        <f t="shared" si="16"/>
        <v>198.30374999999998</v>
      </c>
      <c r="P63" s="69">
        <f t="shared" si="17"/>
        <v>247.06590587000068</v>
      </c>
    </row>
    <row r="64" spans="1:16" ht="30" customHeight="1" x14ac:dyDescent="0.25">
      <c r="A64" s="3">
        <v>48</v>
      </c>
      <c r="B64" s="54" t="s">
        <v>139</v>
      </c>
      <c r="C64" s="54" t="s">
        <v>138</v>
      </c>
      <c r="D64" s="22" t="s">
        <v>287</v>
      </c>
      <c r="E64" s="69">
        <v>81</v>
      </c>
      <c r="F64" s="69">
        <f t="shared" si="20"/>
        <v>20.25</v>
      </c>
      <c r="G64" s="69">
        <f t="shared" si="21"/>
        <v>30.922167758486417</v>
      </c>
      <c r="H64" s="69">
        <v>0</v>
      </c>
      <c r="I64" s="69">
        <f t="shared" si="22"/>
        <v>0</v>
      </c>
      <c r="J64" s="69">
        <f t="shared" si="15"/>
        <v>30.922167758486417</v>
      </c>
      <c r="K64" s="71">
        <v>44.5</v>
      </c>
      <c r="L64" s="69">
        <f t="shared" si="19"/>
        <v>52.42489691733752</v>
      </c>
      <c r="M64" s="69">
        <v>0</v>
      </c>
      <c r="N64" s="69">
        <f t="shared" si="23"/>
        <v>0</v>
      </c>
      <c r="O64" s="69">
        <f t="shared" si="16"/>
        <v>64.75</v>
      </c>
      <c r="P64" s="69">
        <f t="shared" si="17"/>
        <v>83.34706467582393</v>
      </c>
    </row>
    <row r="65" spans="1:16" ht="30" customHeight="1" x14ac:dyDescent="0.25">
      <c r="A65" s="3">
        <v>49</v>
      </c>
      <c r="B65" s="54" t="s">
        <v>316</v>
      </c>
      <c r="C65" s="54" t="s">
        <v>317</v>
      </c>
      <c r="D65" s="22" t="s">
        <v>287</v>
      </c>
      <c r="E65" s="69">
        <v>28.71</v>
      </c>
      <c r="F65" s="69">
        <f t="shared" si="20"/>
        <v>7.1775000000000002</v>
      </c>
      <c r="G65" s="69">
        <f t="shared" si="21"/>
        <v>10.96019057217463</v>
      </c>
      <c r="H65" s="69">
        <v>0</v>
      </c>
      <c r="I65" s="69">
        <f t="shared" si="22"/>
        <v>0</v>
      </c>
      <c r="J65" s="69">
        <f t="shared" si="15"/>
        <v>10.96019057217463</v>
      </c>
      <c r="K65" s="71">
        <v>1.5</v>
      </c>
      <c r="L65" s="69">
        <f t="shared" si="19"/>
        <v>1.7671313567641862</v>
      </c>
      <c r="M65" s="69">
        <v>20</v>
      </c>
      <c r="N65" s="69">
        <f t="shared" si="23"/>
        <v>23.529411764705884</v>
      </c>
      <c r="O65" s="69">
        <f t="shared" si="16"/>
        <v>28.677500000000002</v>
      </c>
      <c r="P65" s="69">
        <f t="shared" si="17"/>
        <v>36.256733693644705</v>
      </c>
    </row>
    <row r="66" spans="1:16" ht="30" customHeight="1" x14ac:dyDescent="0.25">
      <c r="A66" s="3">
        <v>50</v>
      </c>
      <c r="B66" s="54" t="s">
        <v>291</v>
      </c>
      <c r="C66" s="54" t="s">
        <v>292</v>
      </c>
      <c r="D66" s="22" t="s">
        <v>290</v>
      </c>
      <c r="E66" s="69">
        <v>170.95</v>
      </c>
      <c r="F66" s="69">
        <f t="shared" si="20"/>
        <v>42.737499999999997</v>
      </c>
      <c r="G66" s="69">
        <f t="shared" si="21"/>
        <v>65.261044176706832</v>
      </c>
      <c r="H66" s="69">
        <v>65.7</v>
      </c>
      <c r="I66" s="69">
        <f t="shared" si="22"/>
        <v>153.64826941066417</v>
      </c>
      <c r="J66" s="69">
        <f t="shared" si="15"/>
        <v>218.909313587371</v>
      </c>
      <c r="K66" s="71">
        <v>32.65</v>
      </c>
      <c r="L66" s="69">
        <f t="shared" si="19"/>
        <v>38.464559198900453</v>
      </c>
      <c r="M66" s="69">
        <v>0</v>
      </c>
      <c r="N66" s="69">
        <f t="shared" si="23"/>
        <v>0</v>
      </c>
      <c r="O66" s="69">
        <f t="shared" si="16"/>
        <v>141.08750000000001</v>
      </c>
      <c r="P66" s="69">
        <f t="shared" si="17"/>
        <v>257.37387278627148</v>
      </c>
    </row>
    <row r="67" spans="1:16" ht="30" customHeight="1" x14ac:dyDescent="0.25">
      <c r="A67" s="3">
        <v>51</v>
      </c>
      <c r="B67" s="54" t="s">
        <v>127</v>
      </c>
      <c r="C67" s="54" t="s">
        <v>126</v>
      </c>
      <c r="D67" s="22" t="s">
        <v>290</v>
      </c>
      <c r="E67" s="69">
        <v>10</v>
      </c>
      <c r="F67" s="69">
        <f t="shared" si="20"/>
        <v>2.5</v>
      </c>
      <c r="G67" s="69">
        <f t="shared" si="21"/>
        <v>3.8175515751217799</v>
      </c>
      <c r="H67" s="69">
        <v>129.30000000000001</v>
      </c>
      <c r="I67" s="69">
        <f t="shared" si="22"/>
        <v>302.38540692235739</v>
      </c>
      <c r="J67" s="69">
        <f t="shared" si="15"/>
        <v>306.20295849747919</v>
      </c>
      <c r="K67" s="71">
        <v>32.35</v>
      </c>
      <c r="L67" s="69">
        <f t="shared" si="19"/>
        <v>38.111132927547615</v>
      </c>
      <c r="M67" s="69">
        <v>30</v>
      </c>
      <c r="N67" s="69">
        <f t="shared" si="23"/>
        <v>35.294117647058826</v>
      </c>
      <c r="O67" s="69">
        <f t="shared" si="16"/>
        <v>194.15</v>
      </c>
      <c r="P67" s="69">
        <f t="shared" si="17"/>
        <v>379.60820907208563</v>
      </c>
    </row>
    <row r="68" spans="1:16" ht="30" customHeight="1" x14ac:dyDescent="0.25">
      <c r="A68" s="3">
        <v>52</v>
      </c>
      <c r="B68" s="54" t="s">
        <v>135</v>
      </c>
      <c r="C68" s="54" t="s">
        <v>134</v>
      </c>
      <c r="D68" s="22" t="s">
        <v>290</v>
      </c>
      <c r="E68" s="69">
        <v>284.82499999999999</v>
      </c>
      <c r="F68" s="69">
        <f t="shared" si="20"/>
        <v>71.206249999999997</v>
      </c>
      <c r="G68" s="69">
        <f t="shared" si="21"/>
        <v>108.7334127384061</v>
      </c>
      <c r="H68" s="69">
        <v>15</v>
      </c>
      <c r="I68" s="69">
        <f t="shared" si="22"/>
        <v>35.079513564078582</v>
      </c>
      <c r="J68" s="69">
        <f t="shared" si="15"/>
        <v>143.8129263024847</v>
      </c>
      <c r="K68" s="71">
        <v>75.25</v>
      </c>
      <c r="L68" s="69">
        <f t="shared" si="19"/>
        <v>88.651089731003339</v>
      </c>
      <c r="M68" s="69">
        <v>0</v>
      </c>
      <c r="N68" s="69">
        <f t="shared" si="23"/>
        <v>0</v>
      </c>
      <c r="O68" s="69">
        <f t="shared" si="16"/>
        <v>161.45625000000001</v>
      </c>
      <c r="P68" s="69">
        <f t="shared" si="17"/>
        <v>232.46401603348804</v>
      </c>
    </row>
    <row r="69" spans="1:16" ht="30" customHeight="1" x14ac:dyDescent="0.25">
      <c r="A69" s="3">
        <v>53</v>
      </c>
      <c r="B69" s="54" t="s">
        <v>244</v>
      </c>
      <c r="C69" s="54" t="s">
        <v>243</v>
      </c>
      <c r="D69" s="22" t="s">
        <v>290</v>
      </c>
      <c r="E69" s="69">
        <v>78.58</v>
      </c>
      <c r="F69" s="69">
        <f t="shared" si="20"/>
        <v>19.645</v>
      </c>
      <c r="G69" s="69">
        <f t="shared" si="21"/>
        <v>29.998320277306945</v>
      </c>
      <c r="H69" s="69">
        <v>64.5</v>
      </c>
      <c r="I69" s="69">
        <f t="shared" si="22"/>
        <v>150.8419083255379</v>
      </c>
      <c r="J69" s="69">
        <f t="shared" si="15"/>
        <v>180.84022860284483</v>
      </c>
      <c r="K69" s="71">
        <v>191.4</v>
      </c>
      <c r="L69" s="69">
        <f t="shared" si="19"/>
        <v>225.48596112311014</v>
      </c>
      <c r="M69" s="69">
        <v>0</v>
      </c>
      <c r="N69" s="69">
        <f t="shared" si="23"/>
        <v>0</v>
      </c>
      <c r="O69" s="69">
        <f t="shared" si="16"/>
        <v>275.54500000000002</v>
      </c>
      <c r="P69" s="69">
        <f t="shared" si="17"/>
        <v>406.32618972595498</v>
      </c>
    </row>
    <row r="70" spans="1:16" ht="30" customHeight="1" x14ac:dyDescent="0.25">
      <c r="A70" s="3">
        <v>54</v>
      </c>
      <c r="B70" s="54" t="s">
        <v>335</v>
      </c>
      <c r="C70" s="54" t="s">
        <v>336</v>
      </c>
      <c r="D70" s="22" t="s">
        <v>290</v>
      </c>
      <c r="E70" s="69">
        <v>178.75</v>
      </c>
      <c r="F70" s="69">
        <f t="shared" si="20"/>
        <v>44.6875</v>
      </c>
      <c r="G70" s="69">
        <f t="shared" si="21"/>
        <v>68.238734405301813</v>
      </c>
      <c r="H70" s="69">
        <v>32.1</v>
      </c>
      <c r="I70" s="69">
        <f t="shared" si="22"/>
        <v>75.070159027128156</v>
      </c>
      <c r="J70" s="69">
        <f t="shared" si="15"/>
        <v>143.30889343242995</v>
      </c>
      <c r="K70" s="71">
        <v>80.7</v>
      </c>
      <c r="L70" s="69">
        <f t="shared" si="19"/>
        <v>95.071666993913212</v>
      </c>
      <c r="M70" s="69">
        <v>50</v>
      </c>
      <c r="N70" s="69">
        <f t="shared" si="23"/>
        <v>58.823529411764703</v>
      </c>
      <c r="O70" s="69">
        <f t="shared" si="16"/>
        <v>207.48750000000001</v>
      </c>
      <c r="P70" s="69">
        <f t="shared" si="17"/>
        <v>297.20408983810785</v>
      </c>
    </row>
    <row r="71" spans="1:16" ht="30" customHeight="1" x14ac:dyDescent="0.25">
      <c r="A71" s="3">
        <v>55</v>
      </c>
      <c r="B71" s="54" t="s">
        <v>383</v>
      </c>
      <c r="C71" s="54" t="s">
        <v>384</v>
      </c>
      <c r="D71" s="22" t="s">
        <v>290</v>
      </c>
      <c r="E71" s="69">
        <v>11.35</v>
      </c>
      <c r="F71" s="69">
        <f t="shared" si="20"/>
        <v>2.8374999999999999</v>
      </c>
      <c r="G71" s="69">
        <f t="shared" si="21"/>
        <v>4.3329210377632199</v>
      </c>
      <c r="H71" s="69">
        <v>75.3</v>
      </c>
      <c r="I71" s="69">
        <f t="shared" si="22"/>
        <v>176.09915809167447</v>
      </c>
      <c r="J71" s="69">
        <f t="shared" si="15"/>
        <v>180.43207912943768</v>
      </c>
      <c r="K71" s="71">
        <v>32</v>
      </c>
      <c r="L71" s="69">
        <f t="shared" si="19"/>
        <v>37.69880227763597</v>
      </c>
      <c r="M71" s="69">
        <v>0</v>
      </c>
      <c r="N71" s="69">
        <f t="shared" si="23"/>
        <v>0</v>
      </c>
      <c r="O71" s="69">
        <f t="shared" si="16"/>
        <v>110.1375</v>
      </c>
      <c r="P71" s="69">
        <f t="shared" si="17"/>
        <v>218.13088140707364</v>
      </c>
    </row>
    <row r="72" spans="1:16" ht="30" customHeight="1" x14ac:dyDescent="0.25">
      <c r="A72" s="3">
        <v>56</v>
      </c>
      <c r="B72" s="54" t="s">
        <v>345</v>
      </c>
      <c r="C72" s="54" t="s">
        <v>346</v>
      </c>
      <c r="D72" s="22" t="s">
        <v>290</v>
      </c>
      <c r="E72" s="69">
        <v>10</v>
      </c>
      <c r="F72" s="69">
        <f t="shared" si="20"/>
        <v>2.5</v>
      </c>
      <c r="G72" s="69">
        <f t="shared" si="21"/>
        <v>3.8175515751217799</v>
      </c>
      <c r="H72" s="69">
        <v>0</v>
      </c>
      <c r="I72" s="69">
        <f t="shared" si="22"/>
        <v>0</v>
      </c>
      <c r="J72" s="69">
        <f t="shared" si="15"/>
        <v>3.8175515751217799</v>
      </c>
      <c r="K72" s="71">
        <v>4.0999999999999996</v>
      </c>
      <c r="L72" s="69">
        <f t="shared" si="19"/>
        <v>4.8301590418221085</v>
      </c>
      <c r="M72" s="69">
        <v>0</v>
      </c>
      <c r="N72" s="69">
        <f t="shared" si="23"/>
        <v>0</v>
      </c>
      <c r="O72" s="69">
        <f t="shared" si="16"/>
        <v>6.6</v>
      </c>
      <c r="P72" s="69">
        <f t="shared" si="17"/>
        <v>8.647710616943888</v>
      </c>
    </row>
    <row r="73" spans="1:16" ht="30" customHeight="1" x14ac:dyDescent="0.25">
      <c r="A73" s="3">
        <v>57</v>
      </c>
      <c r="B73" s="54" t="s">
        <v>129</v>
      </c>
      <c r="C73" s="54" t="s">
        <v>128</v>
      </c>
      <c r="D73" s="22" t="s">
        <v>290</v>
      </c>
      <c r="E73" s="69">
        <v>10</v>
      </c>
      <c r="F73" s="69">
        <f t="shared" si="20"/>
        <v>2.5</v>
      </c>
      <c r="G73" s="69">
        <f t="shared" si="21"/>
        <v>3.8175515751217799</v>
      </c>
      <c r="H73" s="69">
        <v>114.45</v>
      </c>
      <c r="I73" s="69">
        <f t="shared" si="22"/>
        <v>267.65668849391955</v>
      </c>
      <c r="J73" s="69">
        <f t="shared" si="15"/>
        <v>271.47424006904134</v>
      </c>
      <c r="K73" s="71">
        <v>13.8</v>
      </c>
      <c r="L73" s="69">
        <f t="shared" si="19"/>
        <v>16.257608482230513</v>
      </c>
      <c r="M73" s="69">
        <v>110</v>
      </c>
      <c r="N73" s="69">
        <f t="shared" si="23"/>
        <v>129.41176470588235</v>
      </c>
      <c r="O73" s="69">
        <f t="shared" si="16"/>
        <v>240.75</v>
      </c>
      <c r="P73" s="69">
        <f t="shared" si="17"/>
        <v>417.14361325715424</v>
      </c>
    </row>
    <row r="74" spans="1:16" ht="30" customHeight="1" x14ac:dyDescent="0.25">
      <c r="A74" s="3">
        <v>58</v>
      </c>
      <c r="B74" s="54" t="s">
        <v>246</v>
      </c>
      <c r="C74" s="54" t="s">
        <v>245</v>
      </c>
      <c r="D74" s="22" t="s">
        <v>290</v>
      </c>
      <c r="E74" s="69">
        <v>220.375</v>
      </c>
      <c r="F74" s="69">
        <f t="shared" si="20"/>
        <v>55.09375</v>
      </c>
      <c r="G74" s="69">
        <f t="shared" si="21"/>
        <v>84.129292836746231</v>
      </c>
      <c r="H74" s="69">
        <v>30</v>
      </c>
      <c r="I74" s="69">
        <f t="shared" si="22"/>
        <v>70.159027128157163</v>
      </c>
      <c r="J74" s="69">
        <f t="shared" si="15"/>
        <v>154.28831996490339</v>
      </c>
      <c r="K74" s="71">
        <v>90.45</v>
      </c>
      <c r="L74" s="69">
        <f t="shared" si="19"/>
        <v>106.55802081288043</v>
      </c>
      <c r="M74" s="69">
        <v>50</v>
      </c>
      <c r="N74" s="69">
        <f t="shared" si="23"/>
        <v>58.823529411764703</v>
      </c>
      <c r="O74" s="69">
        <f t="shared" si="16"/>
        <v>225.54374999999999</v>
      </c>
      <c r="P74" s="69">
        <f t="shared" si="17"/>
        <v>319.66987018954853</v>
      </c>
    </row>
    <row r="75" spans="1:16" ht="30" customHeight="1" x14ac:dyDescent="0.25">
      <c r="A75" s="3">
        <v>59</v>
      </c>
      <c r="B75" s="54" t="s">
        <v>131</v>
      </c>
      <c r="C75" s="54" t="s">
        <v>130</v>
      </c>
      <c r="D75" s="22" t="s">
        <v>290</v>
      </c>
      <c r="E75" s="69">
        <v>49.375</v>
      </c>
      <c r="F75" s="69">
        <f t="shared" si="20"/>
        <v>12.34375</v>
      </c>
      <c r="G75" s="69">
        <f t="shared" si="21"/>
        <v>18.849160902163788</v>
      </c>
      <c r="H75" s="69">
        <v>79.2</v>
      </c>
      <c r="I75" s="69">
        <f t="shared" si="22"/>
        <v>185.21983161833489</v>
      </c>
      <c r="J75" s="69">
        <f t="shared" si="15"/>
        <v>204.06899252049868</v>
      </c>
      <c r="K75" s="71">
        <v>146.80000000000001</v>
      </c>
      <c r="L75" s="69">
        <f t="shared" si="19"/>
        <v>172.94325544865501</v>
      </c>
      <c r="M75" s="69">
        <v>20</v>
      </c>
      <c r="N75" s="69">
        <f t="shared" si="23"/>
        <v>23.529411764705884</v>
      </c>
      <c r="O75" s="69">
        <f t="shared" si="16"/>
        <v>258.34375</v>
      </c>
      <c r="P75" s="69">
        <f t="shared" si="17"/>
        <v>400.54165973385955</v>
      </c>
    </row>
    <row r="76" spans="1:16" ht="30" customHeight="1" x14ac:dyDescent="0.25">
      <c r="A76" s="3">
        <v>60</v>
      </c>
      <c r="B76" s="54" t="s">
        <v>347</v>
      </c>
      <c r="C76" s="54" t="s">
        <v>348</v>
      </c>
      <c r="D76" s="22" t="s">
        <v>290</v>
      </c>
      <c r="E76" s="69">
        <v>10</v>
      </c>
      <c r="F76" s="69">
        <f t="shared" si="20"/>
        <v>2.5</v>
      </c>
      <c r="G76" s="69">
        <f t="shared" si="21"/>
        <v>3.8175515751217799</v>
      </c>
      <c r="H76" s="69">
        <v>60</v>
      </c>
      <c r="I76" s="69">
        <f t="shared" si="22"/>
        <v>140.31805425631433</v>
      </c>
      <c r="J76" s="69">
        <f t="shared" ref="J76:J93" si="24">G76+I76</f>
        <v>144.1356058314361</v>
      </c>
      <c r="K76" s="71">
        <v>28.75</v>
      </c>
      <c r="L76" s="69">
        <f t="shared" si="19"/>
        <v>33.870017671313569</v>
      </c>
      <c r="M76" s="69">
        <v>40</v>
      </c>
      <c r="N76" s="69">
        <f t="shared" si="23"/>
        <v>47.058823529411768</v>
      </c>
      <c r="O76" s="69">
        <f t="shared" ref="O76:O93" si="25">F76+H76+K76+M76</f>
        <v>131.25</v>
      </c>
      <c r="P76" s="69">
        <f t="shared" ref="P76:P93" si="26">J76+L76+N76</f>
        <v>225.06444703216144</v>
      </c>
    </row>
    <row r="77" spans="1:16" ht="30" customHeight="1" x14ac:dyDescent="0.25">
      <c r="A77" s="3">
        <v>61</v>
      </c>
      <c r="B77" s="54" t="s">
        <v>207</v>
      </c>
      <c r="C77" s="54" t="s">
        <v>206</v>
      </c>
      <c r="D77" s="22" t="s">
        <v>290</v>
      </c>
      <c r="E77" s="69">
        <v>18.745000000000001</v>
      </c>
      <c r="F77" s="69">
        <f t="shared" si="20"/>
        <v>4.6862500000000002</v>
      </c>
      <c r="G77" s="69">
        <f t="shared" si="21"/>
        <v>7.1560004275657763</v>
      </c>
      <c r="H77" s="69">
        <v>62.4</v>
      </c>
      <c r="I77" s="69">
        <f t="shared" si="22"/>
        <v>145.93077642656689</v>
      </c>
      <c r="J77" s="69">
        <f t="shared" si="24"/>
        <v>153.08677685413267</v>
      </c>
      <c r="K77" s="71">
        <v>181.3</v>
      </c>
      <c r="L77" s="69">
        <f t="shared" si="19"/>
        <v>213.58727665423129</v>
      </c>
      <c r="M77" s="69">
        <v>20</v>
      </c>
      <c r="N77" s="69">
        <f t="shared" si="23"/>
        <v>23.529411764705884</v>
      </c>
      <c r="O77" s="69">
        <f t="shared" si="25"/>
        <v>268.38625000000002</v>
      </c>
      <c r="P77" s="69">
        <f t="shared" si="26"/>
        <v>390.20346527306981</v>
      </c>
    </row>
    <row r="78" spans="1:16" ht="30" customHeight="1" x14ac:dyDescent="0.25">
      <c r="A78" s="3">
        <v>62</v>
      </c>
      <c r="B78" s="54" t="s">
        <v>295</v>
      </c>
      <c r="C78" s="54" t="s">
        <v>296</v>
      </c>
      <c r="D78" s="22" t="s">
        <v>290</v>
      </c>
      <c r="E78" s="69">
        <v>17.7</v>
      </c>
      <c r="F78" s="69">
        <f t="shared" si="20"/>
        <v>4.4249999999999998</v>
      </c>
      <c r="G78" s="69">
        <f t="shared" si="21"/>
        <v>6.7570662879655501</v>
      </c>
      <c r="H78" s="69">
        <v>64.95</v>
      </c>
      <c r="I78" s="69">
        <f t="shared" si="22"/>
        <v>151.89429373246026</v>
      </c>
      <c r="J78" s="69">
        <f t="shared" si="24"/>
        <v>158.65136002042581</v>
      </c>
      <c r="K78" s="71">
        <v>60.5</v>
      </c>
      <c r="L78" s="69">
        <f t="shared" si="19"/>
        <v>71.274298056155502</v>
      </c>
      <c r="M78" s="69">
        <v>40</v>
      </c>
      <c r="N78" s="69">
        <f t="shared" si="23"/>
        <v>47.058823529411768</v>
      </c>
      <c r="O78" s="69">
        <f t="shared" si="25"/>
        <v>169.875</v>
      </c>
      <c r="P78" s="69">
        <f t="shared" si="26"/>
        <v>276.9844816059931</v>
      </c>
    </row>
    <row r="79" spans="1:16" ht="30" customHeight="1" x14ac:dyDescent="0.25">
      <c r="A79" s="3">
        <v>63</v>
      </c>
      <c r="B79" s="54" t="s">
        <v>297</v>
      </c>
      <c r="C79" s="54" t="s">
        <v>298</v>
      </c>
      <c r="D79" s="22" t="s">
        <v>290</v>
      </c>
      <c r="E79" s="69">
        <v>0</v>
      </c>
      <c r="F79" s="69">
        <f t="shared" si="20"/>
        <v>0</v>
      </c>
      <c r="G79" s="69">
        <f t="shared" si="21"/>
        <v>0</v>
      </c>
      <c r="H79" s="69">
        <v>0</v>
      </c>
      <c r="I79" s="69">
        <f t="shared" si="22"/>
        <v>0</v>
      </c>
      <c r="J79" s="69">
        <f t="shared" si="24"/>
        <v>0</v>
      </c>
      <c r="K79" s="71">
        <v>0</v>
      </c>
      <c r="L79" s="69">
        <f t="shared" ref="L79:L93" si="27">K79*$L$37/$K$37</f>
        <v>0</v>
      </c>
      <c r="M79" s="69">
        <v>0</v>
      </c>
      <c r="N79" s="69">
        <f t="shared" si="23"/>
        <v>0</v>
      </c>
      <c r="O79" s="69">
        <f t="shared" si="25"/>
        <v>0</v>
      </c>
      <c r="P79" s="69">
        <f t="shared" si="26"/>
        <v>0</v>
      </c>
    </row>
    <row r="80" spans="1:16" ht="30" customHeight="1" x14ac:dyDescent="0.25">
      <c r="A80" s="3">
        <v>64</v>
      </c>
      <c r="B80" s="54" t="s">
        <v>193</v>
      </c>
      <c r="C80" s="54" t="s">
        <v>192</v>
      </c>
      <c r="D80" s="22" t="s">
        <v>290</v>
      </c>
      <c r="E80" s="69">
        <v>10</v>
      </c>
      <c r="F80" s="69">
        <f t="shared" si="20"/>
        <v>2.5</v>
      </c>
      <c r="G80" s="69">
        <f t="shared" ref="G80:G88" si="28">F80*$G$89/$F$89</f>
        <v>3.8175515751217799</v>
      </c>
      <c r="H80" s="69">
        <v>0</v>
      </c>
      <c r="I80" s="69">
        <f t="shared" ref="I80:I82" si="29">H80*$I$83/$H$83</f>
        <v>0</v>
      </c>
      <c r="J80" s="69">
        <f t="shared" si="24"/>
        <v>3.8175515751217799</v>
      </c>
      <c r="K80" s="71">
        <v>34.799999999999997</v>
      </c>
      <c r="L80" s="69">
        <f t="shared" si="27"/>
        <v>40.997447476929118</v>
      </c>
      <c r="M80" s="69">
        <v>0</v>
      </c>
      <c r="N80" s="69">
        <f t="shared" si="23"/>
        <v>0</v>
      </c>
      <c r="O80" s="69">
        <f t="shared" si="25"/>
        <v>37.299999999999997</v>
      </c>
      <c r="P80" s="69">
        <f t="shared" si="26"/>
        <v>44.814999052050901</v>
      </c>
    </row>
    <row r="81" spans="1:16" ht="30" customHeight="1" x14ac:dyDescent="0.25">
      <c r="A81" s="3">
        <v>65</v>
      </c>
      <c r="B81" s="54" t="s">
        <v>299</v>
      </c>
      <c r="C81" s="54" t="s">
        <v>300</v>
      </c>
      <c r="D81" s="22" t="s">
        <v>290</v>
      </c>
      <c r="E81" s="69">
        <v>30.395</v>
      </c>
      <c r="F81" s="69">
        <f t="shared" si="20"/>
        <v>7.5987499999999999</v>
      </c>
      <c r="G81" s="69">
        <f t="shared" si="28"/>
        <v>11.60344801258265</v>
      </c>
      <c r="H81" s="69">
        <v>32.25</v>
      </c>
      <c r="I81" s="69">
        <f t="shared" si="29"/>
        <v>75.42095416276895</v>
      </c>
      <c r="J81" s="69">
        <f t="shared" si="24"/>
        <v>87.024402175351597</v>
      </c>
      <c r="K81" s="71">
        <v>74.650000000000006</v>
      </c>
      <c r="L81" s="69">
        <f t="shared" si="27"/>
        <v>87.944237188297663</v>
      </c>
      <c r="M81" s="69">
        <v>20</v>
      </c>
      <c r="N81" s="69">
        <f t="shared" si="23"/>
        <v>23.529411764705884</v>
      </c>
      <c r="O81" s="69">
        <f t="shared" si="25"/>
        <v>134.49875</v>
      </c>
      <c r="P81" s="69">
        <f t="shared" si="26"/>
        <v>198.49805112835514</v>
      </c>
    </row>
    <row r="82" spans="1:16" ht="30" customHeight="1" x14ac:dyDescent="0.25">
      <c r="A82" s="3">
        <v>66</v>
      </c>
      <c r="B82" s="54" t="s">
        <v>349</v>
      </c>
      <c r="C82" s="54" t="s">
        <v>350</v>
      </c>
      <c r="D82" s="22" t="s">
        <v>290</v>
      </c>
      <c r="E82" s="69">
        <v>16.600000000000001</v>
      </c>
      <c r="F82" s="69">
        <f t="shared" si="20"/>
        <v>4.1500000000000004</v>
      </c>
      <c r="G82" s="69">
        <f t="shared" si="28"/>
        <v>6.3371356147021549</v>
      </c>
      <c r="H82" s="69">
        <v>75</v>
      </c>
      <c r="I82" s="69">
        <f t="shared" si="29"/>
        <v>175.39756782039291</v>
      </c>
      <c r="J82" s="69">
        <f t="shared" si="24"/>
        <v>181.73470343509507</v>
      </c>
      <c r="K82" s="71">
        <v>69.95</v>
      </c>
      <c r="L82" s="69">
        <f t="shared" si="27"/>
        <v>82.407225603769874</v>
      </c>
      <c r="M82" s="69">
        <v>110</v>
      </c>
      <c r="N82" s="69">
        <f t="shared" si="23"/>
        <v>129.41176470588235</v>
      </c>
      <c r="O82" s="69">
        <f t="shared" si="25"/>
        <v>259.10000000000002</v>
      </c>
      <c r="P82" s="69">
        <f t="shared" si="26"/>
        <v>393.55369374474731</v>
      </c>
    </row>
    <row r="83" spans="1:16" ht="30" customHeight="1" x14ac:dyDescent="0.25">
      <c r="A83" s="3">
        <v>67</v>
      </c>
      <c r="B83" s="54" t="s">
        <v>351</v>
      </c>
      <c r="C83" s="54" t="s">
        <v>352</v>
      </c>
      <c r="D83" s="22" t="s">
        <v>290</v>
      </c>
      <c r="E83" s="69">
        <v>136</v>
      </c>
      <c r="F83" s="69">
        <f t="shared" si="20"/>
        <v>34</v>
      </c>
      <c r="G83" s="69">
        <f t="shared" si="28"/>
        <v>51.918701421656209</v>
      </c>
      <c r="H83" s="69">
        <v>160.35</v>
      </c>
      <c r="I83" s="69">
        <v>375</v>
      </c>
      <c r="J83" s="69">
        <f t="shared" si="24"/>
        <v>426.91870142165624</v>
      </c>
      <c r="K83" s="71">
        <v>38.950000000000003</v>
      </c>
      <c r="L83" s="69">
        <f t="shared" si="27"/>
        <v>45.886510897310032</v>
      </c>
      <c r="M83" s="69">
        <v>110</v>
      </c>
      <c r="N83" s="69">
        <f t="shared" si="23"/>
        <v>129.41176470588235</v>
      </c>
      <c r="O83" s="69">
        <f t="shared" si="25"/>
        <v>343.3</v>
      </c>
      <c r="P83" s="69">
        <f t="shared" si="26"/>
        <v>602.21697702484857</v>
      </c>
    </row>
    <row r="84" spans="1:16" ht="30" customHeight="1" x14ac:dyDescent="0.25">
      <c r="A84" s="3">
        <v>68</v>
      </c>
      <c r="B84" s="54" t="s">
        <v>353</v>
      </c>
      <c r="C84" s="54" t="s">
        <v>354</v>
      </c>
      <c r="D84" s="22" t="s">
        <v>290</v>
      </c>
      <c r="E84" s="69">
        <v>100</v>
      </c>
      <c r="F84" s="69">
        <f t="shared" si="20"/>
        <v>25</v>
      </c>
      <c r="G84" s="69">
        <f t="shared" si="28"/>
        <v>38.175515751217802</v>
      </c>
      <c r="H84" s="69">
        <v>75</v>
      </c>
      <c r="I84" s="69">
        <f>H84*$I$83/$H$83</f>
        <v>175.39756782039291</v>
      </c>
      <c r="J84" s="69">
        <f t="shared" si="24"/>
        <v>213.57308357161071</v>
      </c>
      <c r="K84" s="71">
        <v>3.4</v>
      </c>
      <c r="L84" s="69">
        <f t="shared" si="27"/>
        <v>4.0054977419988216</v>
      </c>
      <c r="M84" s="69">
        <v>0</v>
      </c>
      <c r="N84" s="69">
        <f t="shared" si="23"/>
        <v>0</v>
      </c>
      <c r="O84" s="69">
        <f t="shared" si="25"/>
        <v>103.4</v>
      </c>
      <c r="P84" s="69">
        <f t="shared" si="26"/>
        <v>217.57858131360953</v>
      </c>
    </row>
    <row r="85" spans="1:16" ht="30" customHeight="1" x14ac:dyDescent="0.25">
      <c r="A85" s="3">
        <v>69</v>
      </c>
      <c r="B85" s="54" t="s">
        <v>355</v>
      </c>
      <c r="C85" s="54" t="s">
        <v>356</v>
      </c>
      <c r="D85" s="22" t="s">
        <v>290</v>
      </c>
      <c r="E85" s="69">
        <v>40.950000000000003</v>
      </c>
      <c r="F85" s="69">
        <f t="shared" si="20"/>
        <v>10.237500000000001</v>
      </c>
      <c r="G85" s="69">
        <f t="shared" si="28"/>
        <v>15.632873700123689</v>
      </c>
      <c r="H85" s="69">
        <v>80.400000000000006</v>
      </c>
      <c r="I85" s="69">
        <f t="shared" ref="I85:I93" si="30">H85*$I$83/$H$83</f>
        <v>188.02619270346122</v>
      </c>
      <c r="J85" s="69">
        <f t="shared" si="24"/>
        <v>203.65906640358492</v>
      </c>
      <c r="K85" s="71">
        <v>11.15</v>
      </c>
      <c r="L85" s="69">
        <f t="shared" si="27"/>
        <v>13.135676418613784</v>
      </c>
      <c r="M85" s="69">
        <v>40</v>
      </c>
      <c r="N85" s="69">
        <f t="shared" si="23"/>
        <v>47.058823529411768</v>
      </c>
      <c r="O85" s="69">
        <f t="shared" si="25"/>
        <v>141.78750000000002</v>
      </c>
      <c r="P85" s="69">
        <f t="shared" si="26"/>
        <v>263.85356635161048</v>
      </c>
    </row>
    <row r="86" spans="1:16" ht="30" customHeight="1" x14ac:dyDescent="0.25">
      <c r="A86" s="3">
        <v>70</v>
      </c>
      <c r="B86" s="54" t="s">
        <v>153</v>
      </c>
      <c r="C86" s="54" t="s">
        <v>152</v>
      </c>
      <c r="D86" s="22" t="s">
        <v>303</v>
      </c>
      <c r="E86" s="69">
        <v>64.3</v>
      </c>
      <c r="F86" s="69">
        <f t="shared" si="20"/>
        <v>16.074999999999999</v>
      </c>
      <c r="G86" s="69">
        <f t="shared" si="28"/>
        <v>24.546856628033044</v>
      </c>
      <c r="H86" s="69">
        <v>0</v>
      </c>
      <c r="I86" s="69">
        <f t="shared" si="30"/>
        <v>0</v>
      </c>
      <c r="J86" s="69">
        <f t="shared" si="24"/>
        <v>24.546856628033044</v>
      </c>
      <c r="K86" s="71">
        <v>182.1</v>
      </c>
      <c r="L86" s="69">
        <f t="shared" si="27"/>
        <v>214.52974671117218</v>
      </c>
      <c r="M86" s="69">
        <v>0</v>
      </c>
      <c r="N86" s="69">
        <f t="shared" si="23"/>
        <v>0</v>
      </c>
      <c r="O86" s="69">
        <f t="shared" si="25"/>
        <v>198.17499999999998</v>
      </c>
      <c r="P86" s="69">
        <f t="shared" si="26"/>
        <v>239.07660333920523</v>
      </c>
    </row>
    <row r="87" spans="1:16" ht="30" customHeight="1" x14ac:dyDescent="0.25">
      <c r="A87" s="3">
        <v>71</v>
      </c>
      <c r="B87" s="54" t="s">
        <v>327</v>
      </c>
      <c r="C87" s="54" t="s">
        <v>328</v>
      </c>
      <c r="D87" s="22" t="s">
        <v>303</v>
      </c>
      <c r="E87" s="69">
        <v>10</v>
      </c>
      <c r="F87" s="69">
        <f t="shared" si="20"/>
        <v>2.5</v>
      </c>
      <c r="G87" s="69">
        <f t="shared" si="28"/>
        <v>3.8175515751217799</v>
      </c>
      <c r="H87" s="69">
        <v>0</v>
      </c>
      <c r="I87" s="69">
        <f t="shared" si="30"/>
        <v>0</v>
      </c>
      <c r="J87" s="69">
        <f t="shared" si="24"/>
        <v>3.8175515751217799</v>
      </c>
      <c r="K87" s="71">
        <v>82.25</v>
      </c>
      <c r="L87" s="69">
        <f t="shared" si="27"/>
        <v>96.897702729236201</v>
      </c>
      <c r="M87" s="69">
        <v>0</v>
      </c>
      <c r="N87" s="69">
        <f t="shared" si="23"/>
        <v>0</v>
      </c>
      <c r="O87" s="69">
        <f t="shared" si="25"/>
        <v>84.75</v>
      </c>
      <c r="P87" s="69">
        <f t="shared" si="26"/>
        <v>100.71525430435798</v>
      </c>
    </row>
    <row r="88" spans="1:16" ht="30" customHeight="1" x14ac:dyDescent="0.25">
      <c r="A88" s="3">
        <v>72</v>
      </c>
      <c r="B88" s="54" t="s">
        <v>159</v>
      </c>
      <c r="C88" s="54" t="s">
        <v>158</v>
      </c>
      <c r="D88" s="22" t="s">
        <v>303</v>
      </c>
      <c r="E88" s="69">
        <v>82.15</v>
      </c>
      <c r="F88" s="69">
        <f t="shared" si="20"/>
        <v>20.537500000000001</v>
      </c>
      <c r="G88" s="69">
        <f t="shared" si="28"/>
        <v>31.361186189625421</v>
      </c>
      <c r="H88" s="69">
        <v>0</v>
      </c>
      <c r="I88" s="69">
        <f t="shared" si="30"/>
        <v>0</v>
      </c>
      <c r="J88" s="69">
        <f t="shared" si="24"/>
        <v>31.361186189625421</v>
      </c>
      <c r="K88" s="71">
        <v>33.85</v>
      </c>
      <c r="L88" s="69">
        <f t="shared" si="27"/>
        <v>39.878264284311797</v>
      </c>
      <c r="M88" s="69">
        <v>0</v>
      </c>
      <c r="N88" s="69">
        <f t="shared" si="23"/>
        <v>0</v>
      </c>
      <c r="O88" s="69">
        <f t="shared" si="25"/>
        <v>54.387500000000003</v>
      </c>
      <c r="P88" s="69">
        <f t="shared" si="26"/>
        <v>71.239450473937211</v>
      </c>
    </row>
    <row r="89" spans="1:16" ht="30" customHeight="1" x14ac:dyDescent="0.25">
      <c r="A89" s="3">
        <v>73</v>
      </c>
      <c r="B89" s="54" t="s">
        <v>151</v>
      </c>
      <c r="C89" s="54" t="s">
        <v>150</v>
      </c>
      <c r="D89" s="22" t="s">
        <v>303</v>
      </c>
      <c r="E89" s="69">
        <v>327.435</v>
      </c>
      <c r="F89" s="69">
        <f t="shared" si="20"/>
        <v>81.858750000000001</v>
      </c>
      <c r="G89" s="69">
        <v>125</v>
      </c>
      <c r="H89" s="69">
        <v>0</v>
      </c>
      <c r="I89" s="69">
        <f t="shared" si="30"/>
        <v>0</v>
      </c>
      <c r="J89" s="69">
        <f t="shared" si="24"/>
        <v>125</v>
      </c>
      <c r="K89" s="71">
        <v>61.4</v>
      </c>
      <c r="L89" s="69">
        <f t="shared" si="27"/>
        <v>72.334576870214022</v>
      </c>
      <c r="M89" s="69">
        <v>110</v>
      </c>
      <c r="N89" s="69">
        <f t="shared" si="23"/>
        <v>129.41176470588235</v>
      </c>
      <c r="O89" s="69">
        <f t="shared" si="25"/>
        <v>253.25874999999999</v>
      </c>
      <c r="P89" s="69">
        <f t="shared" si="26"/>
        <v>326.74634157609637</v>
      </c>
    </row>
    <row r="90" spans="1:16" ht="30" customHeight="1" x14ac:dyDescent="0.25">
      <c r="A90" s="3">
        <v>74</v>
      </c>
      <c r="B90" s="54" t="s">
        <v>329</v>
      </c>
      <c r="C90" s="54" t="s">
        <v>330</v>
      </c>
      <c r="D90" s="22" t="s">
        <v>303</v>
      </c>
      <c r="E90" s="69">
        <v>154</v>
      </c>
      <c r="F90" s="69">
        <f t="shared" si="20"/>
        <v>38.5</v>
      </c>
      <c r="G90" s="69">
        <f>F90*$G$89/$F$89</f>
        <v>58.790294256875413</v>
      </c>
      <c r="H90" s="69">
        <v>0</v>
      </c>
      <c r="I90" s="69">
        <f t="shared" si="30"/>
        <v>0</v>
      </c>
      <c r="J90" s="69">
        <f t="shared" si="24"/>
        <v>58.790294256875413</v>
      </c>
      <c r="K90" s="71">
        <v>0</v>
      </c>
      <c r="L90" s="69">
        <f t="shared" si="27"/>
        <v>0</v>
      </c>
      <c r="M90" s="69">
        <v>0</v>
      </c>
      <c r="N90" s="69">
        <f t="shared" si="23"/>
        <v>0</v>
      </c>
      <c r="O90" s="69">
        <f t="shared" si="25"/>
        <v>38.5</v>
      </c>
      <c r="P90" s="69">
        <f t="shared" si="26"/>
        <v>58.790294256875413</v>
      </c>
    </row>
    <row r="91" spans="1:16" ht="30" customHeight="1" x14ac:dyDescent="0.25">
      <c r="A91" s="3">
        <v>75</v>
      </c>
      <c r="B91" s="54" t="s">
        <v>379</v>
      </c>
      <c r="C91" s="54" t="s">
        <v>380</v>
      </c>
      <c r="D91" s="22" t="s">
        <v>310</v>
      </c>
      <c r="E91" s="69">
        <v>48.975000000000001</v>
      </c>
      <c r="F91" s="69">
        <f t="shared" si="20"/>
        <v>12.24375</v>
      </c>
      <c r="G91" s="69">
        <f t="shared" ref="G91:G93" si="31">F91*$G$89/$F$89</f>
        <v>18.696458839158918</v>
      </c>
      <c r="H91" s="69">
        <v>0</v>
      </c>
      <c r="I91" s="69">
        <f t="shared" si="30"/>
        <v>0</v>
      </c>
      <c r="J91" s="69">
        <f t="shared" si="24"/>
        <v>18.696458839158918</v>
      </c>
      <c r="K91" s="69">
        <v>0</v>
      </c>
      <c r="L91" s="69">
        <f t="shared" si="27"/>
        <v>0</v>
      </c>
      <c r="M91" s="71">
        <v>0</v>
      </c>
      <c r="N91" s="69">
        <f t="shared" si="23"/>
        <v>0</v>
      </c>
      <c r="O91" s="69">
        <f t="shared" si="25"/>
        <v>12.24375</v>
      </c>
      <c r="P91" s="69">
        <f t="shared" si="26"/>
        <v>18.696458839158918</v>
      </c>
    </row>
    <row r="92" spans="1:16" ht="30" customHeight="1" x14ac:dyDescent="0.25">
      <c r="A92" s="3">
        <v>76</v>
      </c>
      <c r="B92" s="54" t="s">
        <v>311</v>
      </c>
      <c r="C92" s="54" t="s">
        <v>312</v>
      </c>
      <c r="D92" s="22" t="s">
        <v>310</v>
      </c>
      <c r="E92" s="69">
        <v>10</v>
      </c>
      <c r="F92" s="69">
        <f t="shared" ref="F92" si="32">E92/4</f>
        <v>2.5</v>
      </c>
      <c r="G92" s="69">
        <f t="shared" si="31"/>
        <v>3.8175515751217799</v>
      </c>
      <c r="H92" s="69">
        <v>0</v>
      </c>
      <c r="I92" s="69">
        <f t="shared" si="30"/>
        <v>0</v>
      </c>
      <c r="J92" s="69">
        <f t="shared" si="24"/>
        <v>3.8175515751217799</v>
      </c>
      <c r="K92" s="71">
        <v>2.75</v>
      </c>
      <c r="L92" s="69">
        <f t="shared" si="27"/>
        <v>3.2397408207343412</v>
      </c>
      <c r="M92" s="69">
        <v>0</v>
      </c>
      <c r="N92" s="69">
        <f t="shared" si="23"/>
        <v>0</v>
      </c>
      <c r="O92" s="69">
        <f t="shared" si="25"/>
        <v>5.25</v>
      </c>
      <c r="P92" s="69">
        <f t="shared" si="26"/>
        <v>7.0572923958561216</v>
      </c>
    </row>
    <row r="93" spans="1:16" ht="30" customHeight="1" x14ac:dyDescent="0.25">
      <c r="A93" s="3">
        <v>77</v>
      </c>
      <c r="B93" s="54" t="s">
        <v>236</v>
      </c>
      <c r="C93" s="54" t="s">
        <v>235</v>
      </c>
      <c r="D93" s="22" t="s">
        <v>310</v>
      </c>
      <c r="E93" s="69">
        <v>24.605</v>
      </c>
      <c r="F93" s="69">
        <f t="shared" ref="F93" si="33">E93/4</f>
        <v>6.1512500000000001</v>
      </c>
      <c r="G93" s="69">
        <f t="shared" si="31"/>
        <v>9.393085650587139</v>
      </c>
      <c r="H93" s="71">
        <v>0</v>
      </c>
      <c r="I93" s="69">
        <f t="shared" si="30"/>
        <v>0</v>
      </c>
      <c r="J93" s="69">
        <f t="shared" si="24"/>
        <v>9.393085650587139</v>
      </c>
      <c r="K93" s="69">
        <v>63.75</v>
      </c>
      <c r="L93" s="69">
        <f t="shared" si="27"/>
        <v>75.103082662477902</v>
      </c>
      <c r="M93" s="71">
        <v>0</v>
      </c>
      <c r="N93" s="69">
        <f t="shared" si="23"/>
        <v>0</v>
      </c>
      <c r="O93" s="69">
        <f t="shared" si="25"/>
        <v>69.901250000000005</v>
      </c>
      <c r="P93" s="69">
        <f t="shared" si="26"/>
        <v>84.496168313065041</v>
      </c>
    </row>
    <row r="94" spans="1:16" x14ac:dyDescent="0.25">
      <c r="A94" s="7"/>
      <c r="B94" s="28"/>
      <c r="C94" s="28"/>
      <c r="D94" s="28"/>
    </row>
    <row r="95" spans="1:16" ht="15.75" x14ac:dyDescent="0.2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2"/>
    </row>
    <row r="97" spans="1:16" ht="15.75" x14ac:dyDescent="0.25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2"/>
    </row>
    <row r="98" spans="1:16" ht="38.25" x14ac:dyDescent="0.25">
      <c r="A98" s="46" t="s">
        <v>60</v>
      </c>
      <c r="B98" s="14" t="s">
        <v>41</v>
      </c>
      <c r="C98" s="47" t="s">
        <v>59</v>
      </c>
      <c r="D98" s="9" t="s">
        <v>42</v>
      </c>
      <c r="E98" s="98" t="s">
        <v>43</v>
      </c>
      <c r="F98" s="98"/>
      <c r="G98" s="98"/>
      <c r="H98" s="98"/>
      <c r="I98" s="98"/>
      <c r="J98" s="14"/>
      <c r="K98" s="98" t="s">
        <v>44</v>
      </c>
      <c r="L98" s="98"/>
      <c r="M98" s="98" t="s">
        <v>45</v>
      </c>
      <c r="N98" s="98"/>
      <c r="O98" s="14"/>
      <c r="P98" s="13"/>
    </row>
    <row r="99" spans="1:16" ht="64.5" x14ac:dyDescent="0.25">
      <c r="A99" s="95" t="s">
        <v>392</v>
      </c>
      <c r="B99" s="95"/>
      <c r="C99" s="95"/>
      <c r="D99" s="95"/>
      <c r="E99" s="16" t="s">
        <v>47</v>
      </c>
      <c r="F99" s="16" t="s">
        <v>48</v>
      </c>
      <c r="G99" s="16" t="s">
        <v>49</v>
      </c>
      <c r="H99" s="16" t="s">
        <v>50</v>
      </c>
      <c r="I99" s="17" t="s">
        <v>51</v>
      </c>
      <c r="J99" s="18" t="s">
        <v>52</v>
      </c>
      <c r="K99" s="16" t="s">
        <v>47</v>
      </c>
      <c r="L99" s="19" t="s">
        <v>53</v>
      </c>
      <c r="M99" s="16" t="s">
        <v>54</v>
      </c>
      <c r="N99" s="16" t="s">
        <v>57</v>
      </c>
      <c r="O99" s="14" t="s">
        <v>46</v>
      </c>
      <c r="P99" s="14" t="s">
        <v>55</v>
      </c>
    </row>
    <row r="100" spans="1:16" ht="30" customHeight="1" x14ac:dyDescent="0.25">
      <c r="A100" s="4">
        <v>1</v>
      </c>
      <c r="B100" s="50" t="s">
        <v>359</v>
      </c>
      <c r="C100" s="50" t="s">
        <v>360</v>
      </c>
      <c r="D100" s="22" t="s">
        <v>251</v>
      </c>
      <c r="E100" s="69">
        <v>51.27</v>
      </c>
      <c r="F100" s="69">
        <f>E100/4</f>
        <v>12.817500000000001</v>
      </c>
      <c r="G100" s="69">
        <f>F100*$G$104/$F$104</f>
        <v>21.185950413223139</v>
      </c>
      <c r="H100" s="69">
        <v>0</v>
      </c>
      <c r="I100" s="69">
        <f>H100*$I$106/$H$106</f>
        <v>0</v>
      </c>
      <c r="J100" s="69">
        <f>G100+I100</f>
        <v>21.185950413223139</v>
      </c>
      <c r="K100" s="69">
        <v>43.25</v>
      </c>
      <c r="L100" s="71">
        <f t="shared" ref="L100:L116" si="34">K100*$L$117/$K$117</f>
        <v>79.260843005497861</v>
      </c>
      <c r="M100" s="69">
        <v>20</v>
      </c>
      <c r="N100" s="69">
        <f t="shared" ref="N100:N101" si="35">M100*$N$102/$M$102</f>
        <v>28.571428571428573</v>
      </c>
      <c r="O100" s="69">
        <f>F100+H100+K100+M100</f>
        <v>76.067499999999995</v>
      </c>
      <c r="P100" s="69">
        <f>J100+L100+N100</f>
        <v>129.01822199014958</v>
      </c>
    </row>
    <row r="101" spans="1:16" ht="30" customHeight="1" x14ac:dyDescent="0.25">
      <c r="A101" s="4">
        <v>2</v>
      </c>
      <c r="B101" s="50" t="s">
        <v>361</v>
      </c>
      <c r="C101" s="50" t="s">
        <v>362</v>
      </c>
      <c r="D101" s="22" t="s">
        <v>251</v>
      </c>
      <c r="E101" s="69">
        <v>173.8</v>
      </c>
      <c r="F101" s="69">
        <f t="shared" ref="F101:F118" si="36">E101/4</f>
        <v>43.45</v>
      </c>
      <c r="G101" s="69">
        <f>F101*$G$104/$F$104</f>
        <v>71.818181818181813</v>
      </c>
      <c r="H101" s="69">
        <v>0</v>
      </c>
      <c r="I101" s="69">
        <f t="shared" ref="I101:I118" si="37">H101*$I$106/$H$106</f>
        <v>0</v>
      </c>
      <c r="J101" s="69">
        <f t="shared" ref="J101:J118" si="38">G101+I101</f>
        <v>71.818181818181813</v>
      </c>
      <c r="K101" s="69">
        <v>28.75</v>
      </c>
      <c r="L101" s="71">
        <f t="shared" si="34"/>
        <v>52.687843616371417</v>
      </c>
      <c r="M101" s="69">
        <v>30</v>
      </c>
      <c r="N101" s="69">
        <f t="shared" si="35"/>
        <v>42.857142857142854</v>
      </c>
      <c r="O101" s="69">
        <f t="shared" ref="O101:O118" si="39">F101+H101+K101+M101</f>
        <v>102.2</v>
      </c>
      <c r="P101" s="69">
        <f t="shared" ref="P101:P118" si="40">J101+L101+N101</f>
        <v>167.3631682916961</v>
      </c>
    </row>
    <row r="102" spans="1:16" ht="30" customHeight="1" x14ac:dyDescent="0.25">
      <c r="A102" s="4">
        <v>3</v>
      </c>
      <c r="B102" s="50" t="s">
        <v>11</v>
      </c>
      <c r="C102" s="50" t="s">
        <v>12</v>
      </c>
      <c r="D102" s="22" t="s">
        <v>251</v>
      </c>
      <c r="E102" s="69">
        <v>88.75</v>
      </c>
      <c r="F102" s="69">
        <f t="shared" si="36"/>
        <v>22.1875</v>
      </c>
      <c r="G102" s="69">
        <f>F102*$G$104/$F$104</f>
        <v>36.673553719008261</v>
      </c>
      <c r="H102" s="69">
        <v>61.5</v>
      </c>
      <c r="I102" s="69">
        <f t="shared" si="37"/>
        <v>273.09058614564833</v>
      </c>
      <c r="J102" s="69">
        <f t="shared" si="38"/>
        <v>309.76413986465661</v>
      </c>
      <c r="K102" s="69">
        <v>33.15</v>
      </c>
      <c r="L102" s="71">
        <f t="shared" si="34"/>
        <v>60.751374465485647</v>
      </c>
      <c r="M102" s="69">
        <v>140</v>
      </c>
      <c r="N102" s="69">
        <v>200</v>
      </c>
      <c r="O102" s="69">
        <f t="shared" si="39"/>
        <v>256.83749999999998</v>
      </c>
      <c r="P102" s="69">
        <f t="shared" si="40"/>
        <v>570.5155143301422</v>
      </c>
    </row>
    <row r="103" spans="1:16" ht="30" customHeight="1" x14ac:dyDescent="0.25">
      <c r="A103" s="4">
        <v>4</v>
      </c>
      <c r="B103" s="50" t="s">
        <v>363</v>
      </c>
      <c r="C103" s="50" t="s">
        <v>364</v>
      </c>
      <c r="D103" s="22" t="s">
        <v>251</v>
      </c>
      <c r="E103" s="69">
        <v>10</v>
      </c>
      <c r="F103" s="69">
        <f t="shared" si="36"/>
        <v>2.5</v>
      </c>
      <c r="G103" s="69">
        <f>F103*$G$104/$F$104</f>
        <v>4.1322314049586772</v>
      </c>
      <c r="H103" s="69">
        <v>60</v>
      </c>
      <c r="I103" s="69">
        <f t="shared" si="37"/>
        <v>266.42984014209588</v>
      </c>
      <c r="J103" s="69">
        <f t="shared" si="38"/>
        <v>270.56207154705459</v>
      </c>
      <c r="K103" s="69">
        <v>100.25</v>
      </c>
      <c r="L103" s="71">
        <f t="shared" si="34"/>
        <v>183.72021991447772</v>
      </c>
      <c r="M103" s="69">
        <v>0</v>
      </c>
      <c r="N103" s="69">
        <f>M103*$N$102/$M$102</f>
        <v>0</v>
      </c>
      <c r="O103" s="69">
        <f t="shared" si="39"/>
        <v>162.75</v>
      </c>
      <c r="P103" s="69">
        <f t="shared" si="40"/>
        <v>454.28229146153228</v>
      </c>
    </row>
    <row r="104" spans="1:16" ht="30" customHeight="1" x14ac:dyDescent="0.25">
      <c r="A104" s="4">
        <v>5</v>
      </c>
      <c r="B104" s="50" t="s">
        <v>365</v>
      </c>
      <c r="C104" s="50" t="s">
        <v>366</v>
      </c>
      <c r="D104" s="22" t="s">
        <v>251</v>
      </c>
      <c r="E104" s="69">
        <v>302.5</v>
      </c>
      <c r="F104" s="69">
        <f t="shared" si="36"/>
        <v>75.625</v>
      </c>
      <c r="G104" s="69">
        <v>125</v>
      </c>
      <c r="H104" s="69">
        <v>0</v>
      </c>
      <c r="I104" s="69">
        <f t="shared" si="37"/>
        <v>0</v>
      </c>
      <c r="J104" s="69">
        <f t="shared" si="38"/>
        <v>125</v>
      </c>
      <c r="K104" s="69">
        <v>32.049999999999997</v>
      </c>
      <c r="L104" s="71">
        <f t="shared" si="34"/>
        <v>58.735491753207093</v>
      </c>
      <c r="M104" s="69">
        <v>0</v>
      </c>
      <c r="N104" s="69">
        <f t="shared" ref="N104:N118" si="41">M104*$N$102/$M$102</f>
        <v>0</v>
      </c>
      <c r="O104" s="69">
        <f t="shared" si="39"/>
        <v>107.675</v>
      </c>
      <c r="P104" s="69">
        <f t="shared" si="40"/>
        <v>183.7354917532071</v>
      </c>
    </row>
    <row r="105" spans="1:16" ht="30" customHeight="1" x14ac:dyDescent="0.25">
      <c r="A105" s="4">
        <v>6</v>
      </c>
      <c r="B105" s="50" t="s">
        <v>253</v>
      </c>
      <c r="C105" s="50" t="s">
        <v>254</v>
      </c>
      <c r="D105" s="22" t="s">
        <v>251</v>
      </c>
      <c r="E105" s="69">
        <v>96.174999999999997</v>
      </c>
      <c r="F105" s="69">
        <f t="shared" si="36"/>
        <v>24.043749999999999</v>
      </c>
      <c r="G105" s="69">
        <f>F105*$G$104/$F$104</f>
        <v>39.741735537190081</v>
      </c>
      <c r="H105" s="69">
        <v>65.7</v>
      </c>
      <c r="I105" s="69">
        <f t="shared" si="37"/>
        <v>291.74067495559501</v>
      </c>
      <c r="J105" s="69">
        <f t="shared" si="38"/>
        <v>331.48241049278511</v>
      </c>
      <c r="K105" s="69">
        <v>5.9</v>
      </c>
      <c r="L105" s="71">
        <f t="shared" si="34"/>
        <v>10.812461820403177</v>
      </c>
      <c r="M105" s="69">
        <v>140</v>
      </c>
      <c r="N105" s="69">
        <f t="shared" si="41"/>
        <v>200</v>
      </c>
      <c r="O105" s="69">
        <f t="shared" si="39"/>
        <v>235.64375000000001</v>
      </c>
      <c r="P105" s="69">
        <f t="shared" si="40"/>
        <v>542.29487231318831</v>
      </c>
    </row>
    <row r="106" spans="1:16" ht="30" customHeight="1" x14ac:dyDescent="0.25">
      <c r="A106" s="4">
        <v>7</v>
      </c>
      <c r="B106" s="50" t="s">
        <v>147</v>
      </c>
      <c r="C106" s="50" t="s">
        <v>146</v>
      </c>
      <c r="D106" s="22" t="s">
        <v>251</v>
      </c>
      <c r="E106" s="69">
        <v>15.84</v>
      </c>
      <c r="F106" s="69">
        <f t="shared" si="36"/>
        <v>3.96</v>
      </c>
      <c r="G106" s="69">
        <f t="shared" ref="G106:G118" si="42">F106*$G$104/$F$104</f>
        <v>6.5454545454545459</v>
      </c>
      <c r="H106" s="69">
        <v>84.45</v>
      </c>
      <c r="I106" s="69">
        <v>375</v>
      </c>
      <c r="J106" s="69">
        <f t="shared" si="38"/>
        <v>381.54545454545456</v>
      </c>
      <c r="K106" s="69">
        <v>58.9</v>
      </c>
      <c r="L106" s="71">
        <f t="shared" si="34"/>
        <v>107.94135613927918</v>
      </c>
      <c r="M106" s="69">
        <v>40</v>
      </c>
      <c r="N106" s="69">
        <f t="shared" si="41"/>
        <v>57.142857142857146</v>
      </c>
      <c r="O106" s="69">
        <f t="shared" si="39"/>
        <v>187.31</v>
      </c>
      <c r="P106" s="69">
        <f t="shared" si="40"/>
        <v>546.62966782759088</v>
      </c>
    </row>
    <row r="107" spans="1:16" ht="30" customHeight="1" x14ac:dyDescent="0.25">
      <c r="A107" s="4">
        <v>8</v>
      </c>
      <c r="B107" s="50" t="s">
        <v>224</v>
      </c>
      <c r="C107" s="50" t="s">
        <v>223</v>
      </c>
      <c r="D107" s="22" t="s">
        <v>251</v>
      </c>
      <c r="E107" s="69">
        <v>43</v>
      </c>
      <c r="F107" s="69">
        <f t="shared" si="36"/>
        <v>10.75</v>
      </c>
      <c r="G107" s="69">
        <f t="shared" si="42"/>
        <v>17.768595041322314</v>
      </c>
      <c r="H107" s="69">
        <v>0</v>
      </c>
      <c r="I107" s="69">
        <f t="shared" si="37"/>
        <v>0</v>
      </c>
      <c r="J107" s="69">
        <f t="shared" si="38"/>
        <v>17.768595041322314</v>
      </c>
      <c r="K107" s="69">
        <v>64.849999999999994</v>
      </c>
      <c r="L107" s="71">
        <f t="shared" si="34"/>
        <v>118.84544899205865</v>
      </c>
      <c r="M107" s="69">
        <v>20</v>
      </c>
      <c r="N107" s="69">
        <f t="shared" si="41"/>
        <v>28.571428571428573</v>
      </c>
      <c r="O107" s="69">
        <f t="shared" si="39"/>
        <v>95.6</v>
      </c>
      <c r="P107" s="69">
        <f t="shared" si="40"/>
        <v>165.18547260480955</v>
      </c>
    </row>
    <row r="108" spans="1:16" ht="30" customHeight="1" x14ac:dyDescent="0.25">
      <c r="A108" s="4">
        <v>9</v>
      </c>
      <c r="B108" s="50" t="s">
        <v>369</v>
      </c>
      <c r="C108" s="50" t="s">
        <v>370</v>
      </c>
      <c r="D108" s="22" t="s">
        <v>251</v>
      </c>
      <c r="E108" s="69">
        <v>56.6</v>
      </c>
      <c r="F108" s="69">
        <f t="shared" si="36"/>
        <v>14.15</v>
      </c>
      <c r="G108" s="69">
        <f t="shared" si="42"/>
        <v>23.388429752066116</v>
      </c>
      <c r="H108" s="69">
        <v>0</v>
      </c>
      <c r="I108" s="69">
        <f t="shared" si="37"/>
        <v>0</v>
      </c>
      <c r="J108" s="69">
        <f t="shared" si="38"/>
        <v>23.388429752066116</v>
      </c>
      <c r="K108" s="69">
        <v>63.65</v>
      </c>
      <c r="L108" s="71">
        <f t="shared" si="34"/>
        <v>116.6463042150275</v>
      </c>
      <c r="M108" s="69">
        <v>0</v>
      </c>
      <c r="N108" s="69">
        <f t="shared" si="41"/>
        <v>0</v>
      </c>
      <c r="O108" s="69">
        <f t="shared" si="39"/>
        <v>77.8</v>
      </c>
      <c r="P108" s="69">
        <f t="shared" si="40"/>
        <v>140.03473396709362</v>
      </c>
    </row>
    <row r="109" spans="1:16" ht="30" customHeight="1" x14ac:dyDescent="0.25">
      <c r="A109" s="4">
        <v>10</v>
      </c>
      <c r="B109" s="50" t="s">
        <v>386</v>
      </c>
      <c r="C109" s="50" t="s">
        <v>387</v>
      </c>
      <c r="D109" s="22" t="s">
        <v>251</v>
      </c>
      <c r="E109" s="69">
        <v>23.695</v>
      </c>
      <c r="F109" s="69">
        <f t="shared" si="36"/>
        <v>5.9237500000000001</v>
      </c>
      <c r="G109" s="69">
        <f t="shared" si="42"/>
        <v>9.7913223140495873</v>
      </c>
      <c r="H109" s="69">
        <v>75</v>
      </c>
      <c r="I109" s="69">
        <f t="shared" si="37"/>
        <v>333.0373001776199</v>
      </c>
      <c r="J109" s="69">
        <f t="shared" si="38"/>
        <v>342.82862249166948</v>
      </c>
      <c r="K109" s="69">
        <v>26.9</v>
      </c>
      <c r="L109" s="71">
        <f t="shared" si="34"/>
        <v>49.297495418448385</v>
      </c>
      <c r="M109" s="69">
        <v>110</v>
      </c>
      <c r="N109" s="69">
        <f t="shared" si="41"/>
        <v>157.14285714285714</v>
      </c>
      <c r="O109" s="69">
        <f t="shared" si="39"/>
        <v>217.82374999999999</v>
      </c>
      <c r="P109" s="69">
        <f t="shared" si="40"/>
        <v>549.26897505297495</v>
      </c>
    </row>
    <row r="110" spans="1:16" ht="30" customHeight="1" x14ac:dyDescent="0.25">
      <c r="A110" s="4">
        <v>11</v>
      </c>
      <c r="B110" s="50" t="s">
        <v>96</v>
      </c>
      <c r="C110" s="50" t="s">
        <v>93</v>
      </c>
      <c r="D110" s="22" t="s">
        <v>251</v>
      </c>
      <c r="E110" s="69">
        <v>147.5</v>
      </c>
      <c r="F110" s="69">
        <f t="shared" si="36"/>
        <v>36.875</v>
      </c>
      <c r="G110" s="69">
        <f t="shared" si="42"/>
        <v>60.950413223140494</v>
      </c>
      <c r="H110" s="69">
        <v>0</v>
      </c>
      <c r="I110" s="69">
        <f t="shared" si="37"/>
        <v>0</v>
      </c>
      <c r="J110" s="69">
        <f t="shared" si="38"/>
        <v>60.950413223140494</v>
      </c>
      <c r="K110" s="69">
        <v>65.650000000000006</v>
      </c>
      <c r="L110" s="71">
        <f t="shared" si="34"/>
        <v>120.31154551007943</v>
      </c>
      <c r="M110" s="69">
        <v>80</v>
      </c>
      <c r="N110" s="69">
        <f t="shared" si="41"/>
        <v>114.28571428571429</v>
      </c>
      <c r="O110" s="69">
        <f t="shared" si="39"/>
        <v>182.52500000000001</v>
      </c>
      <c r="P110" s="69">
        <f t="shared" si="40"/>
        <v>295.54767301893423</v>
      </c>
    </row>
    <row r="111" spans="1:16" ht="30" customHeight="1" x14ac:dyDescent="0.25">
      <c r="A111" s="4">
        <v>12</v>
      </c>
      <c r="B111" s="50" t="s">
        <v>100</v>
      </c>
      <c r="C111" s="50" t="s">
        <v>99</v>
      </c>
      <c r="D111" s="22" t="s">
        <v>251</v>
      </c>
      <c r="E111" s="69">
        <v>34.75</v>
      </c>
      <c r="F111" s="69">
        <f t="shared" si="36"/>
        <v>8.6875</v>
      </c>
      <c r="G111" s="69">
        <f t="shared" si="42"/>
        <v>14.359504132231406</v>
      </c>
      <c r="H111" s="69">
        <v>40.65</v>
      </c>
      <c r="I111" s="69">
        <f t="shared" si="37"/>
        <v>180.50621669626997</v>
      </c>
      <c r="J111" s="69">
        <f t="shared" si="38"/>
        <v>194.86572082850137</v>
      </c>
      <c r="K111" s="69">
        <v>120.1</v>
      </c>
      <c r="L111" s="71">
        <f t="shared" si="34"/>
        <v>220.09773976786806</v>
      </c>
      <c r="M111" s="69">
        <v>40</v>
      </c>
      <c r="N111" s="69">
        <f t="shared" si="41"/>
        <v>57.142857142857146</v>
      </c>
      <c r="O111" s="69">
        <f t="shared" si="39"/>
        <v>209.4375</v>
      </c>
      <c r="P111" s="69">
        <f t="shared" si="40"/>
        <v>472.1063177392266</v>
      </c>
    </row>
    <row r="112" spans="1:16" ht="30" customHeight="1" x14ac:dyDescent="0.25">
      <c r="A112" s="4">
        <v>13</v>
      </c>
      <c r="B112" s="50" t="s">
        <v>213</v>
      </c>
      <c r="C112" s="50" t="s">
        <v>212</v>
      </c>
      <c r="D112" s="22" t="s">
        <v>251</v>
      </c>
      <c r="E112" s="69">
        <v>13.2</v>
      </c>
      <c r="F112" s="69">
        <f t="shared" si="36"/>
        <v>3.3</v>
      </c>
      <c r="G112" s="69">
        <f t="shared" si="42"/>
        <v>5.4545454545454541</v>
      </c>
      <c r="H112" s="69">
        <v>0</v>
      </c>
      <c r="I112" s="69">
        <f t="shared" si="37"/>
        <v>0</v>
      </c>
      <c r="J112" s="69">
        <f t="shared" si="38"/>
        <v>5.4545454545454541</v>
      </c>
      <c r="K112" s="69">
        <v>0</v>
      </c>
      <c r="L112" s="71">
        <f t="shared" si="34"/>
        <v>0</v>
      </c>
      <c r="M112" s="69">
        <v>0</v>
      </c>
      <c r="N112" s="69">
        <f t="shared" si="41"/>
        <v>0</v>
      </c>
      <c r="O112" s="69">
        <f t="shared" si="39"/>
        <v>3.3</v>
      </c>
      <c r="P112" s="69">
        <f t="shared" si="40"/>
        <v>5.4545454545454541</v>
      </c>
    </row>
    <row r="113" spans="1:16" ht="30" customHeight="1" x14ac:dyDescent="0.25">
      <c r="A113" s="4">
        <v>14</v>
      </c>
      <c r="B113" s="50" t="s">
        <v>263</v>
      </c>
      <c r="C113" s="50" t="s">
        <v>264</v>
      </c>
      <c r="D113" s="22" t="s">
        <v>251</v>
      </c>
      <c r="E113" s="69">
        <v>262.5</v>
      </c>
      <c r="F113" s="69">
        <f t="shared" si="36"/>
        <v>65.625</v>
      </c>
      <c r="G113" s="69">
        <f t="shared" si="42"/>
        <v>108.47107438016529</v>
      </c>
      <c r="H113" s="69">
        <v>75</v>
      </c>
      <c r="I113" s="69">
        <f t="shared" si="37"/>
        <v>333.0373001776199</v>
      </c>
      <c r="J113" s="69">
        <f t="shared" si="38"/>
        <v>441.5083745577852</v>
      </c>
      <c r="K113" s="69">
        <v>121.25</v>
      </c>
      <c r="L113" s="71">
        <f t="shared" si="34"/>
        <v>222.20525351252292</v>
      </c>
      <c r="M113" s="69">
        <v>40</v>
      </c>
      <c r="N113" s="69">
        <f t="shared" si="41"/>
        <v>57.142857142857146</v>
      </c>
      <c r="O113" s="69">
        <f t="shared" si="39"/>
        <v>301.875</v>
      </c>
      <c r="P113" s="69">
        <f t="shared" si="40"/>
        <v>720.85648521316523</v>
      </c>
    </row>
    <row r="114" spans="1:16" ht="30" customHeight="1" x14ac:dyDescent="0.25">
      <c r="A114" s="4">
        <v>15</v>
      </c>
      <c r="B114" s="54" t="s">
        <v>7</v>
      </c>
      <c r="C114" s="54" t="s">
        <v>8</v>
      </c>
      <c r="D114" s="22" t="s">
        <v>287</v>
      </c>
      <c r="E114" s="69">
        <v>0</v>
      </c>
      <c r="F114" s="69">
        <f t="shared" si="36"/>
        <v>0</v>
      </c>
      <c r="G114" s="69">
        <f t="shared" si="42"/>
        <v>0</v>
      </c>
      <c r="H114" s="69">
        <v>0</v>
      </c>
      <c r="I114" s="69">
        <f t="shared" si="37"/>
        <v>0</v>
      </c>
      <c r="J114" s="69">
        <f t="shared" si="38"/>
        <v>0</v>
      </c>
      <c r="K114" s="69">
        <v>30</v>
      </c>
      <c r="L114" s="71">
        <f t="shared" si="34"/>
        <v>54.978619425778867</v>
      </c>
      <c r="M114" s="69">
        <v>0</v>
      </c>
      <c r="N114" s="69">
        <f t="shared" si="41"/>
        <v>0</v>
      </c>
      <c r="O114" s="69">
        <f t="shared" si="39"/>
        <v>30</v>
      </c>
      <c r="P114" s="69">
        <f t="shared" si="40"/>
        <v>54.978619425778867</v>
      </c>
    </row>
    <row r="115" spans="1:16" ht="30" customHeight="1" x14ac:dyDescent="0.25">
      <c r="A115" s="4">
        <v>16</v>
      </c>
      <c r="B115" s="54" t="s">
        <v>67</v>
      </c>
      <c r="C115" s="54" t="s">
        <v>66</v>
      </c>
      <c r="D115" s="22" t="s">
        <v>287</v>
      </c>
      <c r="E115" s="69">
        <v>16.625</v>
      </c>
      <c r="F115" s="69">
        <f t="shared" si="36"/>
        <v>4.15625</v>
      </c>
      <c r="G115" s="69">
        <f t="shared" si="42"/>
        <v>6.8698347107438016</v>
      </c>
      <c r="H115" s="69">
        <v>0</v>
      </c>
      <c r="I115" s="69">
        <f t="shared" si="37"/>
        <v>0</v>
      </c>
      <c r="J115" s="69">
        <f t="shared" si="38"/>
        <v>6.8698347107438016</v>
      </c>
      <c r="K115" s="69">
        <v>45.9</v>
      </c>
      <c r="L115" s="71">
        <f t="shared" si="34"/>
        <v>84.11728772144167</v>
      </c>
      <c r="M115" s="69">
        <v>20</v>
      </c>
      <c r="N115" s="69">
        <f t="shared" si="41"/>
        <v>28.571428571428573</v>
      </c>
      <c r="O115" s="69">
        <f t="shared" si="39"/>
        <v>70.056250000000006</v>
      </c>
      <c r="P115" s="69">
        <f t="shared" si="40"/>
        <v>119.55855100361404</v>
      </c>
    </row>
    <row r="116" spans="1:16" ht="30" customHeight="1" x14ac:dyDescent="0.25">
      <c r="A116" s="4">
        <v>17</v>
      </c>
      <c r="B116" s="54" t="s">
        <v>139</v>
      </c>
      <c r="C116" s="54" t="s">
        <v>138</v>
      </c>
      <c r="D116" s="22" t="s">
        <v>287</v>
      </c>
      <c r="E116" s="69">
        <v>81</v>
      </c>
      <c r="F116" s="69">
        <f t="shared" si="36"/>
        <v>20.25</v>
      </c>
      <c r="G116" s="69">
        <f t="shared" si="42"/>
        <v>33.471074380165291</v>
      </c>
      <c r="H116" s="69">
        <v>0</v>
      </c>
      <c r="I116" s="69">
        <f t="shared" si="37"/>
        <v>0</v>
      </c>
      <c r="J116" s="69">
        <f t="shared" si="38"/>
        <v>33.471074380165291</v>
      </c>
      <c r="K116" s="69">
        <v>44.5</v>
      </c>
      <c r="L116" s="71">
        <f t="shared" si="34"/>
        <v>81.551618814905325</v>
      </c>
      <c r="M116" s="69">
        <v>0</v>
      </c>
      <c r="N116" s="69">
        <f t="shared" si="41"/>
        <v>0</v>
      </c>
      <c r="O116" s="69">
        <f t="shared" si="39"/>
        <v>64.75</v>
      </c>
      <c r="P116" s="69">
        <f t="shared" si="40"/>
        <v>115.02269319507062</v>
      </c>
    </row>
    <row r="117" spans="1:16" ht="30" customHeight="1" x14ac:dyDescent="0.25">
      <c r="A117" s="4">
        <v>18</v>
      </c>
      <c r="B117" s="54" t="s">
        <v>314</v>
      </c>
      <c r="C117" s="54" t="s">
        <v>315</v>
      </c>
      <c r="D117" s="22" t="s">
        <v>287</v>
      </c>
      <c r="E117" s="69">
        <v>25.574999999999999</v>
      </c>
      <c r="F117" s="69">
        <f t="shared" si="36"/>
        <v>6.3937499999999998</v>
      </c>
      <c r="G117" s="69">
        <f t="shared" si="42"/>
        <v>10.568181818181818</v>
      </c>
      <c r="H117" s="69">
        <v>0</v>
      </c>
      <c r="I117" s="69">
        <f t="shared" si="37"/>
        <v>0</v>
      </c>
      <c r="J117" s="69">
        <f t="shared" si="38"/>
        <v>10.568181818181818</v>
      </c>
      <c r="K117" s="69">
        <v>163.69999999999999</v>
      </c>
      <c r="L117" s="69">
        <v>300</v>
      </c>
      <c r="M117" s="69">
        <v>50</v>
      </c>
      <c r="N117" s="69">
        <f t="shared" si="41"/>
        <v>71.428571428571431</v>
      </c>
      <c r="O117" s="69">
        <f t="shared" si="39"/>
        <v>220.09375</v>
      </c>
      <c r="P117" s="69">
        <f t="shared" si="40"/>
        <v>381.99675324675326</v>
      </c>
    </row>
    <row r="118" spans="1:16" ht="30" customHeight="1" x14ac:dyDescent="0.25">
      <c r="A118" s="4">
        <v>19</v>
      </c>
      <c r="B118" s="54" t="s">
        <v>318</v>
      </c>
      <c r="C118" s="54" t="s">
        <v>319</v>
      </c>
      <c r="D118" s="22" t="s">
        <v>287</v>
      </c>
      <c r="E118" s="69">
        <v>373</v>
      </c>
      <c r="F118" s="69">
        <f t="shared" si="36"/>
        <v>93.25</v>
      </c>
      <c r="G118" s="69">
        <f t="shared" si="42"/>
        <v>154.13223140495867</v>
      </c>
      <c r="H118" s="69">
        <v>0</v>
      </c>
      <c r="I118" s="69">
        <f t="shared" si="37"/>
        <v>0</v>
      </c>
      <c r="J118" s="69">
        <f t="shared" si="38"/>
        <v>154.13223140495867</v>
      </c>
      <c r="K118" s="69">
        <v>1.95</v>
      </c>
      <c r="L118" s="71">
        <f>K118*$L$117/$K$117</f>
        <v>3.5736102626756265</v>
      </c>
      <c r="M118" s="69">
        <v>0</v>
      </c>
      <c r="N118" s="69">
        <f t="shared" si="41"/>
        <v>0</v>
      </c>
      <c r="O118" s="69">
        <f t="shared" si="39"/>
        <v>95.2</v>
      </c>
      <c r="P118" s="69">
        <f t="shared" si="40"/>
        <v>157.7058416676343</v>
      </c>
    </row>
    <row r="119" spans="1:16" ht="15.75" x14ac:dyDescent="0.25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1"/>
    </row>
  </sheetData>
  <sheetProtection algorithmName="SHA-512" hashValue="FbnYYpqwAMd3uVhdkprsNpiVLvwdbXsk+VruI2X8mz2DcRON5+2n3Cp5jR0gRdUKje9lTSYHTJ9jrB7/dqYavA==" saltValue="JtUsMB+bKtUUaH5SohkV9A==" spinCount="100000" sheet="1" objects="1" scenarios="1"/>
  <mergeCells count="17">
    <mergeCell ref="A14:O14"/>
    <mergeCell ref="E15:I15"/>
    <mergeCell ref="K15:L15"/>
    <mergeCell ref="M15:N15"/>
    <mergeCell ref="A119:O119"/>
    <mergeCell ref="A16:D16"/>
    <mergeCell ref="A95:O95"/>
    <mergeCell ref="A97:O97"/>
    <mergeCell ref="E98:I98"/>
    <mergeCell ref="K98:L98"/>
    <mergeCell ref="M98:N98"/>
    <mergeCell ref="A99:D99"/>
    <mergeCell ref="A1:O1"/>
    <mergeCell ref="E2:I2"/>
    <mergeCell ref="K2:L2"/>
    <mergeCell ref="M2:N2"/>
    <mergeCell ref="A3:D3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5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36"/>
  <sheetViews>
    <sheetView topLeftCell="A34" workbookViewId="0">
      <selection activeCell="Q1" sqref="Q1:Q104857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5.85546875" style="11" customWidth="1"/>
    <col min="4" max="4" width="16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11.42578125" style="26" bestFit="1" customWidth="1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6" ht="15.75" x14ac:dyDescent="0.25">
      <c r="A1" s="100" t="s">
        <v>399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</row>
    <row r="2" spans="1:16" x14ac:dyDescent="0.25">
      <c r="A2" s="80"/>
      <c r="B2" s="82"/>
      <c r="C2" s="82"/>
      <c r="D2" s="82"/>
      <c r="E2" s="82"/>
      <c r="F2" s="82"/>
      <c r="G2" s="82"/>
      <c r="H2" s="82"/>
      <c r="I2" s="83"/>
      <c r="J2" s="83"/>
      <c r="K2" s="82"/>
      <c r="L2" s="83"/>
      <c r="M2" s="82"/>
      <c r="N2" s="83"/>
      <c r="O2" s="82"/>
    </row>
    <row r="3" spans="1:16" ht="38.25" x14ac:dyDescent="0.25">
      <c r="A3" s="5" t="s">
        <v>60</v>
      </c>
      <c r="B3" s="14" t="s">
        <v>41</v>
      </c>
      <c r="C3" s="47" t="s">
        <v>59</v>
      </c>
      <c r="D3" s="9" t="s">
        <v>42</v>
      </c>
      <c r="E3" s="98" t="s">
        <v>43</v>
      </c>
      <c r="F3" s="98"/>
      <c r="G3" s="98"/>
      <c r="H3" s="98"/>
      <c r="I3" s="98"/>
      <c r="J3" s="14"/>
      <c r="K3" s="98" t="s">
        <v>44</v>
      </c>
      <c r="L3" s="98"/>
      <c r="M3" s="98" t="s">
        <v>45</v>
      </c>
      <c r="N3" s="98"/>
      <c r="O3" s="14"/>
      <c r="P3" s="13"/>
    </row>
    <row r="4" spans="1:16" ht="120" customHeight="1" x14ac:dyDescent="0.25">
      <c r="A4" s="94" t="s">
        <v>24</v>
      </c>
      <c r="B4" s="94"/>
      <c r="C4" s="94"/>
      <c r="D4" s="94"/>
      <c r="E4" s="16" t="s">
        <v>47</v>
      </c>
      <c r="F4" s="16" t="s">
        <v>48</v>
      </c>
      <c r="G4" s="16" t="s">
        <v>49</v>
      </c>
      <c r="H4" s="16" t="s">
        <v>50</v>
      </c>
      <c r="I4" s="17" t="s">
        <v>51</v>
      </c>
      <c r="J4" s="18" t="s">
        <v>52</v>
      </c>
      <c r="K4" s="16" t="s">
        <v>47</v>
      </c>
      <c r="L4" s="19" t="s">
        <v>53</v>
      </c>
      <c r="M4" s="16" t="s">
        <v>54</v>
      </c>
      <c r="N4" s="16" t="s">
        <v>57</v>
      </c>
      <c r="O4" s="14" t="s">
        <v>46</v>
      </c>
      <c r="P4" s="14" t="s">
        <v>55</v>
      </c>
    </row>
    <row r="5" spans="1:16" ht="30" customHeight="1" x14ac:dyDescent="0.25">
      <c r="A5" s="4">
        <v>1</v>
      </c>
      <c r="B5" s="30" t="s">
        <v>363</v>
      </c>
      <c r="C5" s="21" t="s">
        <v>364</v>
      </c>
      <c r="D5" s="22" t="s">
        <v>251</v>
      </c>
      <c r="E5" s="69">
        <v>10</v>
      </c>
      <c r="F5" s="69">
        <f>E5/4</f>
        <v>2.5</v>
      </c>
      <c r="G5" s="70">
        <f t="shared" ref="G5:G10" si="0">F5*$G$11/$F$11</f>
        <v>3.6780932764454906</v>
      </c>
      <c r="H5" s="69">
        <v>60</v>
      </c>
      <c r="I5" s="69">
        <f t="shared" ref="I5:I12" si="1">H5*$I$13/$H$13</f>
        <v>100</v>
      </c>
      <c r="J5" s="69">
        <f>G5+I5</f>
        <v>103.67809327644549</v>
      </c>
      <c r="K5" s="69">
        <v>100.25</v>
      </c>
      <c r="L5" s="69">
        <f t="shared" ref="L5:L27" si="2">K5*$L$28/$K$28</f>
        <v>88.690651725154822</v>
      </c>
      <c r="M5" s="69">
        <v>0</v>
      </c>
      <c r="N5" s="69">
        <f t="shared" ref="N5:N10" si="3">M5*$N$11/$M$11</f>
        <v>0</v>
      </c>
      <c r="O5" s="69">
        <f>F5+H5+K5+M5</f>
        <v>162.75</v>
      </c>
      <c r="P5" s="69">
        <f>J5+L5+N5</f>
        <v>192.3687450016003</v>
      </c>
    </row>
    <row r="6" spans="1:16" ht="30" customHeight="1" x14ac:dyDescent="0.25">
      <c r="A6" s="4">
        <v>2</v>
      </c>
      <c r="B6" s="30" t="s">
        <v>19</v>
      </c>
      <c r="C6" s="21" t="s">
        <v>20</v>
      </c>
      <c r="D6" s="22" t="s">
        <v>251</v>
      </c>
      <c r="E6" s="69">
        <v>34.090000000000003</v>
      </c>
      <c r="F6" s="69">
        <f t="shared" ref="F6:F35" si="4">E6/4</f>
        <v>8.5225000000000009</v>
      </c>
      <c r="G6" s="70">
        <f t="shared" si="0"/>
        <v>12.538619979402677</v>
      </c>
      <c r="H6" s="69">
        <v>60</v>
      </c>
      <c r="I6" s="69">
        <f t="shared" si="1"/>
        <v>100</v>
      </c>
      <c r="J6" s="69">
        <f t="shared" ref="J6:J35" si="5">G6+I6</f>
        <v>112.53861997940268</v>
      </c>
      <c r="K6" s="69">
        <v>139.6</v>
      </c>
      <c r="L6" s="69">
        <f t="shared" si="2"/>
        <v>123.50339132999115</v>
      </c>
      <c r="M6" s="69">
        <v>50</v>
      </c>
      <c r="N6" s="69">
        <f t="shared" si="3"/>
        <v>66.666666666666671</v>
      </c>
      <c r="O6" s="69">
        <f t="shared" ref="O6:O35" si="6">F6+H6+K6+M6</f>
        <v>258.1225</v>
      </c>
      <c r="P6" s="69">
        <f t="shared" ref="P6:P35" si="7">J6+L6+N6</f>
        <v>302.70867797606053</v>
      </c>
    </row>
    <row r="7" spans="1:16" ht="30" customHeight="1" x14ac:dyDescent="0.25">
      <c r="A7" s="4">
        <v>3</v>
      </c>
      <c r="B7" s="30" t="s">
        <v>141</v>
      </c>
      <c r="C7" s="22" t="s">
        <v>140</v>
      </c>
      <c r="D7" s="22" t="s">
        <v>251</v>
      </c>
      <c r="E7" s="69">
        <v>113.69499999999999</v>
      </c>
      <c r="F7" s="69">
        <f t="shared" si="4"/>
        <v>28.423749999999998</v>
      </c>
      <c r="G7" s="70">
        <f t="shared" si="0"/>
        <v>41.818081506547003</v>
      </c>
      <c r="H7" s="69">
        <v>0</v>
      </c>
      <c r="I7" s="69">
        <f t="shared" si="1"/>
        <v>0</v>
      </c>
      <c r="J7" s="69">
        <f t="shared" si="5"/>
        <v>41.818081506547003</v>
      </c>
      <c r="K7" s="69">
        <v>3.4</v>
      </c>
      <c r="L7" s="69">
        <f t="shared" si="2"/>
        <v>3.0079622530227068</v>
      </c>
      <c r="M7" s="69">
        <v>40</v>
      </c>
      <c r="N7" s="69">
        <f t="shared" si="3"/>
        <v>53.333333333333336</v>
      </c>
      <c r="O7" s="69">
        <f t="shared" si="6"/>
        <v>71.82374999999999</v>
      </c>
      <c r="P7" s="69">
        <f t="shared" si="7"/>
        <v>98.159377092903043</v>
      </c>
    </row>
    <row r="8" spans="1:16" ht="30" customHeight="1" x14ac:dyDescent="0.25">
      <c r="A8" s="4">
        <v>4</v>
      </c>
      <c r="B8" s="30" t="s">
        <v>386</v>
      </c>
      <c r="C8" s="22" t="s">
        <v>387</v>
      </c>
      <c r="D8" s="22" t="s">
        <v>251</v>
      </c>
      <c r="E8" s="69">
        <v>23.695</v>
      </c>
      <c r="F8" s="69">
        <f t="shared" si="4"/>
        <v>5.9237500000000001</v>
      </c>
      <c r="G8" s="70">
        <f t="shared" si="0"/>
        <v>8.7152420185375892</v>
      </c>
      <c r="H8" s="69">
        <v>75</v>
      </c>
      <c r="I8" s="69">
        <f t="shared" si="1"/>
        <v>125</v>
      </c>
      <c r="J8" s="69">
        <f t="shared" si="5"/>
        <v>133.71524201853759</v>
      </c>
      <c r="K8" s="69">
        <v>26.9</v>
      </c>
      <c r="L8" s="69">
        <f t="shared" si="2"/>
        <v>23.798289590091418</v>
      </c>
      <c r="M8" s="69">
        <v>110</v>
      </c>
      <c r="N8" s="69">
        <f t="shared" si="3"/>
        <v>146.66666666666666</v>
      </c>
      <c r="O8" s="69">
        <f t="shared" si="6"/>
        <v>217.82374999999999</v>
      </c>
      <c r="P8" s="69">
        <f t="shared" si="7"/>
        <v>304.18019827529565</v>
      </c>
    </row>
    <row r="9" spans="1:16" ht="30" customHeight="1" x14ac:dyDescent="0.25">
      <c r="A9" s="4">
        <v>5</v>
      </c>
      <c r="B9" s="30" t="s">
        <v>238</v>
      </c>
      <c r="C9" s="22" t="s">
        <v>237</v>
      </c>
      <c r="D9" s="22" t="s">
        <v>251</v>
      </c>
      <c r="E9" s="69">
        <v>59.5</v>
      </c>
      <c r="F9" s="69">
        <f t="shared" si="4"/>
        <v>14.875</v>
      </c>
      <c r="G9" s="70">
        <f t="shared" si="0"/>
        <v>21.884654994850667</v>
      </c>
      <c r="H9" s="69">
        <v>0</v>
      </c>
      <c r="I9" s="69">
        <f t="shared" si="1"/>
        <v>0</v>
      </c>
      <c r="J9" s="69">
        <f t="shared" si="5"/>
        <v>21.884654994850667</v>
      </c>
      <c r="K9" s="69">
        <v>3.75</v>
      </c>
      <c r="L9" s="69">
        <f t="shared" si="2"/>
        <v>3.3176054261279857</v>
      </c>
      <c r="M9" s="69">
        <v>0</v>
      </c>
      <c r="N9" s="69">
        <f t="shared" si="3"/>
        <v>0</v>
      </c>
      <c r="O9" s="69">
        <f t="shared" si="6"/>
        <v>18.625</v>
      </c>
      <c r="P9" s="69">
        <f t="shared" si="7"/>
        <v>25.202260420978654</v>
      </c>
    </row>
    <row r="10" spans="1:16" ht="30" customHeight="1" x14ac:dyDescent="0.25">
      <c r="A10" s="4">
        <v>6</v>
      </c>
      <c r="B10" s="30" t="s">
        <v>373</v>
      </c>
      <c r="C10" s="22" t="s">
        <v>374</v>
      </c>
      <c r="D10" s="22" t="s">
        <v>251</v>
      </c>
      <c r="E10" s="69">
        <v>200</v>
      </c>
      <c r="F10" s="69">
        <f t="shared" si="4"/>
        <v>50</v>
      </c>
      <c r="G10" s="70">
        <f t="shared" si="0"/>
        <v>73.561865528909806</v>
      </c>
      <c r="H10" s="69">
        <v>0</v>
      </c>
      <c r="I10" s="69">
        <f t="shared" si="1"/>
        <v>0</v>
      </c>
      <c r="J10" s="69">
        <f t="shared" si="5"/>
        <v>73.561865528909806</v>
      </c>
      <c r="K10" s="69">
        <v>0</v>
      </c>
      <c r="L10" s="69">
        <f t="shared" si="2"/>
        <v>0</v>
      </c>
      <c r="M10" s="69">
        <v>0</v>
      </c>
      <c r="N10" s="69">
        <f t="shared" si="3"/>
        <v>0</v>
      </c>
      <c r="O10" s="69">
        <f t="shared" si="6"/>
        <v>50</v>
      </c>
      <c r="P10" s="69">
        <f t="shared" si="7"/>
        <v>73.561865528909806</v>
      </c>
    </row>
    <row r="11" spans="1:16" ht="30" customHeight="1" x14ac:dyDescent="0.25">
      <c r="A11" s="4">
        <v>7</v>
      </c>
      <c r="B11" s="30" t="s">
        <v>261</v>
      </c>
      <c r="C11" s="22" t="s">
        <v>262</v>
      </c>
      <c r="D11" s="22" t="s">
        <v>251</v>
      </c>
      <c r="E11" s="69">
        <v>339.85</v>
      </c>
      <c r="F11" s="69">
        <f t="shared" si="4"/>
        <v>84.962500000000006</v>
      </c>
      <c r="G11" s="69">
        <v>125</v>
      </c>
      <c r="H11" s="69">
        <v>0</v>
      </c>
      <c r="I11" s="69">
        <f t="shared" si="1"/>
        <v>0</v>
      </c>
      <c r="J11" s="69">
        <f t="shared" si="5"/>
        <v>125</v>
      </c>
      <c r="K11" s="69">
        <v>34.65</v>
      </c>
      <c r="L11" s="69">
        <f t="shared" si="2"/>
        <v>30.654674137422589</v>
      </c>
      <c r="M11" s="69">
        <v>150</v>
      </c>
      <c r="N11" s="69">
        <v>200</v>
      </c>
      <c r="O11" s="69">
        <f t="shared" si="6"/>
        <v>269.61250000000001</v>
      </c>
      <c r="P11" s="69">
        <f t="shared" si="7"/>
        <v>355.6546741374226</v>
      </c>
    </row>
    <row r="12" spans="1:16" ht="30" customHeight="1" x14ac:dyDescent="0.25">
      <c r="A12" s="4">
        <v>8</v>
      </c>
      <c r="B12" s="30" t="s">
        <v>181</v>
      </c>
      <c r="C12" s="22" t="s">
        <v>180</v>
      </c>
      <c r="D12" s="22" t="s">
        <v>267</v>
      </c>
      <c r="E12" s="70">
        <v>74.405000000000001</v>
      </c>
      <c r="F12" s="69">
        <f t="shared" si="4"/>
        <v>18.60125</v>
      </c>
      <c r="G12" s="70">
        <f>F12*$G$11/$F$11</f>
        <v>27.366853023392672</v>
      </c>
      <c r="H12" s="72">
        <v>0</v>
      </c>
      <c r="I12" s="69">
        <f t="shared" si="1"/>
        <v>0</v>
      </c>
      <c r="J12" s="69">
        <f t="shared" si="5"/>
        <v>27.366853023392672</v>
      </c>
      <c r="K12" s="72">
        <v>0</v>
      </c>
      <c r="L12" s="69">
        <f t="shared" si="2"/>
        <v>0</v>
      </c>
      <c r="M12" s="72">
        <v>0</v>
      </c>
      <c r="N12" s="69">
        <f>M12*$N$11/$M$11</f>
        <v>0</v>
      </c>
      <c r="O12" s="69">
        <f t="shared" si="6"/>
        <v>18.60125</v>
      </c>
      <c r="P12" s="69">
        <f t="shared" si="7"/>
        <v>27.366853023392672</v>
      </c>
    </row>
    <row r="13" spans="1:16" ht="30" customHeight="1" x14ac:dyDescent="0.25">
      <c r="A13" s="4">
        <v>9</v>
      </c>
      <c r="B13" s="30" t="s">
        <v>121</v>
      </c>
      <c r="C13" s="22" t="s">
        <v>120</v>
      </c>
      <c r="D13" s="22" t="s">
        <v>267</v>
      </c>
      <c r="E13" s="69">
        <v>10</v>
      </c>
      <c r="F13" s="69">
        <f t="shared" si="4"/>
        <v>2.5</v>
      </c>
      <c r="G13" s="70">
        <f t="shared" ref="G13:G35" si="8">F13*$G$11/$F$11</f>
        <v>3.6780932764454906</v>
      </c>
      <c r="H13" s="69">
        <v>225</v>
      </c>
      <c r="I13" s="69">
        <v>375</v>
      </c>
      <c r="J13" s="69">
        <f t="shared" si="5"/>
        <v>378.67809327644551</v>
      </c>
      <c r="K13" s="69">
        <v>60.2</v>
      </c>
      <c r="L13" s="69">
        <f t="shared" si="2"/>
        <v>53.258625774107927</v>
      </c>
      <c r="M13" s="69">
        <v>110</v>
      </c>
      <c r="N13" s="69">
        <f t="shared" ref="N13:N35" si="9">M13*$N$11/$M$11</f>
        <v>146.66666666666666</v>
      </c>
      <c r="O13" s="69">
        <f t="shared" si="6"/>
        <v>397.7</v>
      </c>
      <c r="P13" s="69">
        <f t="shared" si="7"/>
        <v>578.60338571722014</v>
      </c>
    </row>
    <row r="14" spans="1:16" ht="30" customHeight="1" x14ac:dyDescent="0.25">
      <c r="A14" s="4">
        <v>10</v>
      </c>
      <c r="B14" s="30" t="s">
        <v>123</v>
      </c>
      <c r="C14" s="22" t="s">
        <v>122</v>
      </c>
      <c r="D14" s="22" t="s">
        <v>267</v>
      </c>
      <c r="E14" s="69">
        <v>66.25</v>
      </c>
      <c r="F14" s="69">
        <f t="shared" si="4"/>
        <v>16.5625</v>
      </c>
      <c r="G14" s="70">
        <f t="shared" si="8"/>
        <v>24.367367956451375</v>
      </c>
      <c r="H14" s="71">
        <v>0</v>
      </c>
      <c r="I14" s="69">
        <f>H14*$I$13/$H$13</f>
        <v>0</v>
      </c>
      <c r="J14" s="69">
        <f t="shared" si="5"/>
        <v>24.367367956451375</v>
      </c>
      <c r="K14" s="69">
        <v>41.4</v>
      </c>
      <c r="L14" s="69">
        <f t="shared" si="2"/>
        <v>36.626363904452958</v>
      </c>
      <c r="M14" s="69">
        <v>0</v>
      </c>
      <c r="N14" s="69">
        <f t="shared" si="9"/>
        <v>0</v>
      </c>
      <c r="O14" s="69">
        <f t="shared" si="6"/>
        <v>57.962499999999999</v>
      </c>
      <c r="P14" s="69">
        <f t="shared" si="7"/>
        <v>60.993731860904333</v>
      </c>
    </row>
    <row r="15" spans="1:16" ht="30" customHeight="1" x14ac:dyDescent="0.25">
      <c r="A15" s="4">
        <v>11</v>
      </c>
      <c r="B15" s="30" t="s">
        <v>21</v>
      </c>
      <c r="C15" s="22" t="s">
        <v>22</v>
      </c>
      <c r="D15" s="22" t="s">
        <v>276</v>
      </c>
      <c r="E15" s="69">
        <v>10</v>
      </c>
      <c r="F15" s="69">
        <f t="shared" si="4"/>
        <v>2.5</v>
      </c>
      <c r="G15" s="70">
        <f t="shared" si="8"/>
        <v>3.6780932764454906</v>
      </c>
      <c r="H15" s="69">
        <v>0</v>
      </c>
      <c r="I15" s="69">
        <f t="shared" ref="I15:I35" si="10">H15*$I$13/$H$13</f>
        <v>0</v>
      </c>
      <c r="J15" s="69">
        <f t="shared" si="5"/>
        <v>3.6780932764454906</v>
      </c>
      <c r="K15" s="69">
        <v>25</v>
      </c>
      <c r="L15" s="69">
        <f t="shared" si="2"/>
        <v>22.117369507519903</v>
      </c>
      <c r="M15" s="69">
        <v>0</v>
      </c>
      <c r="N15" s="69">
        <f t="shared" si="9"/>
        <v>0</v>
      </c>
      <c r="O15" s="69">
        <f t="shared" si="6"/>
        <v>27.5</v>
      </c>
      <c r="P15" s="69">
        <f t="shared" si="7"/>
        <v>25.795462783965394</v>
      </c>
    </row>
    <row r="16" spans="1:16" ht="30" customHeight="1" x14ac:dyDescent="0.25">
      <c r="A16" s="4">
        <v>12</v>
      </c>
      <c r="B16" s="30" t="s">
        <v>5</v>
      </c>
      <c r="C16" s="22" t="s">
        <v>6</v>
      </c>
      <c r="D16" s="22" t="s">
        <v>276</v>
      </c>
      <c r="E16" s="69">
        <v>25</v>
      </c>
      <c r="F16" s="69">
        <f t="shared" si="4"/>
        <v>6.25</v>
      </c>
      <c r="G16" s="70">
        <f t="shared" si="8"/>
        <v>9.1952331911137257</v>
      </c>
      <c r="H16" s="69">
        <v>0</v>
      </c>
      <c r="I16" s="69">
        <f t="shared" si="10"/>
        <v>0</v>
      </c>
      <c r="J16" s="69">
        <f t="shared" si="5"/>
        <v>9.1952331911137257</v>
      </c>
      <c r="K16" s="69">
        <v>177.65</v>
      </c>
      <c r="L16" s="69">
        <f t="shared" si="2"/>
        <v>157.16602772043643</v>
      </c>
      <c r="M16" s="69">
        <v>0</v>
      </c>
      <c r="N16" s="69">
        <f t="shared" si="9"/>
        <v>0</v>
      </c>
      <c r="O16" s="69">
        <f t="shared" si="6"/>
        <v>183.9</v>
      </c>
      <c r="P16" s="69">
        <f t="shared" si="7"/>
        <v>166.36126091155015</v>
      </c>
    </row>
    <row r="17" spans="1:16" ht="30" customHeight="1" x14ac:dyDescent="0.25">
      <c r="A17" s="4">
        <v>13</v>
      </c>
      <c r="B17" s="30" t="s">
        <v>163</v>
      </c>
      <c r="C17" s="22" t="s">
        <v>162</v>
      </c>
      <c r="D17" s="22" t="s">
        <v>276</v>
      </c>
      <c r="E17" s="69">
        <v>130.94999999999999</v>
      </c>
      <c r="F17" s="69">
        <f t="shared" si="4"/>
        <v>32.737499999999997</v>
      </c>
      <c r="G17" s="70">
        <f t="shared" si="8"/>
        <v>48.164631455053694</v>
      </c>
      <c r="H17" s="69">
        <v>0</v>
      </c>
      <c r="I17" s="69">
        <f t="shared" si="10"/>
        <v>0</v>
      </c>
      <c r="J17" s="69">
        <f t="shared" si="5"/>
        <v>48.164631455053694</v>
      </c>
      <c r="K17" s="69">
        <v>53.2</v>
      </c>
      <c r="L17" s="69">
        <f t="shared" si="2"/>
        <v>47.065762312002356</v>
      </c>
      <c r="M17" s="69">
        <v>140</v>
      </c>
      <c r="N17" s="69">
        <f t="shared" si="9"/>
        <v>186.66666666666666</v>
      </c>
      <c r="O17" s="69">
        <f t="shared" si="6"/>
        <v>225.9375</v>
      </c>
      <c r="P17" s="69">
        <f t="shared" si="7"/>
        <v>281.89706043372269</v>
      </c>
    </row>
    <row r="18" spans="1:16" ht="30" customHeight="1" x14ac:dyDescent="0.25">
      <c r="A18" s="4">
        <v>14</v>
      </c>
      <c r="B18" s="30" t="s">
        <v>25</v>
      </c>
      <c r="C18" s="22" t="s">
        <v>26</v>
      </c>
      <c r="D18" s="22" t="s">
        <v>276</v>
      </c>
      <c r="E18" s="69">
        <v>45</v>
      </c>
      <c r="F18" s="69">
        <f t="shared" si="4"/>
        <v>11.25</v>
      </c>
      <c r="G18" s="70">
        <f t="shared" si="8"/>
        <v>16.551419744004708</v>
      </c>
      <c r="H18" s="69">
        <v>33.299999999999997</v>
      </c>
      <c r="I18" s="69">
        <f t="shared" si="10"/>
        <v>55.499999999999993</v>
      </c>
      <c r="J18" s="69">
        <f t="shared" si="5"/>
        <v>72.051419744004704</v>
      </c>
      <c r="K18" s="69">
        <v>196.4</v>
      </c>
      <c r="L18" s="69">
        <f t="shared" si="2"/>
        <v>173.75405485107638</v>
      </c>
      <c r="M18" s="69">
        <v>40</v>
      </c>
      <c r="N18" s="69">
        <f t="shared" si="9"/>
        <v>53.333333333333336</v>
      </c>
      <c r="O18" s="69">
        <f t="shared" si="6"/>
        <v>280.95</v>
      </c>
      <c r="P18" s="69">
        <f t="shared" si="7"/>
        <v>299.13880792841439</v>
      </c>
    </row>
    <row r="19" spans="1:16" ht="30" customHeight="1" x14ac:dyDescent="0.25">
      <c r="A19" s="4">
        <v>15</v>
      </c>
      <c r="B19" s="30" t="s">
        <v>277</v>
      </c>
      <c r="C19" s="22" t="s">
        <v>278</v>
      </c>
      <c r="D19" s="22" t="s">
        <v>276</v>
      </c>
      <c r="E19" s="69">
        <v>19.75</v>
      </c>
      <c r="F19" s="69">
        <f t="shared" si="4"/>
        <v>4.9375</v>
      </c>
      <c r="G19" s="70">
        <f t="shared" si="8"/>
        <v>7.2642342209798434</v>
      </c>
      <c r="H19" s="69">
        <v>0</v>
      </c>
      <c r="I19" s="69">
        <f t="shared" si="10"/>
        <v>0</v>
      </c>
      <c r="J19" s="69">
        <f t="shared" si="5"/>
        <v>7.2642342209798434</v>
      </c>
      <c r="K19" s="69">
        <v>300.2</v>
      </c>
      <c r="L19" s="69">
        <f t="shared" si="2"/>
        <v>265.58537304629903</v>
      </c>
      <c r="M19" s="69">
        <v>20</v>
      </c>
      <c r="N19" s="69">
        <f t="shared" si="9"/>
        <v>26.666666666666668</v>
      </c>
      <c r="O19" s="69">
        <f t="shared" si="6"/>
        <v>325.13749999999999</v>
      </c>
      <c r="P19" s="69">
        <f t="shared" si="7"/>
        <v>299.51627393394557</v>
      </c>
    </row>
    <row r="20" spans="1:16" ht="30" customHeight="1" x14ac:dyDescent="0.25">
      <c r="A20" s="4">
        <v>16</v>
      </c>
      <c r="B20" s="30" t="s">
        <v>230</v>
      </c>
      <c r="C20" s="22" t="s">
        <v>229</v>
      </c>
      <c r="D20" s="22" t="s">
        <v>276</v>
      </c>
      <c r="E20" s="69">
        <v>211.57499999999999</v>
      </c>
      <c r="F20" s="69">
        <f t="shared" si="4"/>
        <v>52.893749999999997</v>
      </c>
      <c r="G20" s="70">
        <f t="shared" si="8"/>
        <v>77.819258496395463</v>
      </c>
      <c r="H20" s="69">
        <v>60</v>
      </c>
      <c r="I20" s="69">
        <f t="shared" si="10"/>
        <v>100</v>
      </c>
      <c r="J20" s="69">
        <f t="shared" si="5"/>
        <v>177.81925849639546</v>
      </c>
      <c r="K20" s="69">
        <v>159</v>
      </c>
      <c r="L20" s="69">
        <f t="shared" si="2"/>
        <v>140.66647006782659</v>
      </c>
      <c r="M20" s="69">
        <v>30</v>
      </c>
      <c r="N20" s="69">
        <f t="shared" si="9"/>
        <v>40</v>
      </c>
      <c r="O20" s="69">
        <f t="shared" si="6"/>
        <v>301.89375000000001</v>
      </c>
      <c r="P20" s="69">
        <f t="shared" si="7"/>
        <v>358.48572856422209</v>
      </c>
    </row>
    <row r="21" spans="1:16" ht="30" customHeight="1" x14ac:dyDescent="0.25">
      <c r="A21" s="4">
        <v>17</v>
      </c>
      <c r="B21" s="30" t="s">
        <v>285</v>
      </c>
      <c r="C21" s="22" t="s">
        <v>286</v>
      </c>
      <c r="D21" s="22" t="s">
        <v>276</v>
      </c>
      <c r="E21" s="69">
        <v>70.75</v>
      </c>
      <c r="F21" s="69">
        <f t="shared" si="4"/>
        <v>17.6875</v>
      </c>
      <c r="G21" s="70">
        <f t="shared" si="8"/>
        <v>26.022509930851843</v>
      </c>
      <c r="H21" s="69">
        <v>0</v>
      </c>
      <c r="I21" s="69">
        <f t="shared" si="10"/>
        <v>0</v>
      </c>
      <c r="J21" s="69">
        <f t="shared" si="5"/>
        <v>26.022509930851843</v>
      </c>
      <c r="K21" s="69">
        <v>323.14999999999998</v>
      </c>
      <c r="L21" s="69">
        <f t="shared" si="2"/>
        <v>285.88911825420229</v>
      </c>
      <c r="M21" s="69">
        <v>0</v>
      </c>
      <c r="N21" s="69">
        <f t="shared" si="9"/>
        <v>0</v>
      </c>
      <c r="O21" s="69">
        <f t="shared" si="6"/>
        <v>340.83749999999998</v>
      </c>
      <c r="P21" s="69">
        <f t="shared" si="7"/>
        <v>311.91162818505416</v>
      </c>
    </row>
    <row r="22" spans="1:16" ht="30" customHeight="1" x14ac:dyDescent="0.25">
      <c r="A22" s="4">
        <v>18</v>
      </c>
      <c r="B22" s="30" t="s">
        <v>7</v>
      </c>
      <c r="C22" s="22" t="s">
        <v>8</v>
      </c>
      <c r="D22" s="22" t="s">
        <v>287</v>
      </c>
      <c r="E22" s="69">
        <v>0</v>
      </c>
      <c r="F22" s="69">
        <f t="shared" si="4"/>
        <v>0</v>
      </c>
      <c r="G22" s="70">
        <f t="shared" si="8"/>
        <v>0</v>
      </c>
      <c r="H22" s="69">
        <v>0</v>
      </c>
      <c r="I22" s="69">
        <f t="shared" si="10"/>
        <v>0</v>
      </c>
      <c r="J22" s="69">
        <f t="shared" si="5"/>
        <v>0</v>
      </c>
      <c r="K22" s="69">
        <v>30</v>
      </c>
      <c r="L22" s="69">
        <f t="shared" si="2"/>
        <v>26.540843409023886</v>
      </c>
      <c r="M22" s="69">
        <v>0</v>
      </c>
      <c r="N22" s="69">
        <f t="shared" si="9"/>
        <v>0</v>
      </c>
      <c r="O22" s="69">
        <f t="shared" si="6"/>
        <v>30</v>
      </c>
      <c r="P22" s="69">
        <f t="shared" si="7"/>
        <v>26.540843409023886</v>
      </c>
    </row>
    <row r="23" spans="1:16" ht="30" customHeight="1" x14ac:dyDescent="0.25">
      <c r="A23" s="4">
        <v>19</v>
      </c>
      <c r="B23" s="30" t="s">
        <v>217</v>
      </c>
      <c r="C23" s="22" t="s">
        <v>216</v>
      </c>
      <c r="D23" s="22" t="s">
        <v>287</v>
      </c>
      <c r="E23" s="69">
        <v>52.634999999999998</v>
      </c>
      <c r="F23" s="69">
        <f t="shared" si="4"/>
        <v>13.15875</v>
      </c>
      <c r="G23" s="70">
        <f t="shared" si="8"/>
        <v>19.359643960570839</v>
      </c>
      <c r="H23" s="69">
        <v>0</v>
      </c>
      <c r="I23" s="69">
        <f t="shared" si="10"/>
        <v>0</v>
      </c>
      <c r="J23" s="69">
        <f t="shared" si="5"/>
        <v>19.359643960570839</v>
      </c>
      <c r="K23" s="69">
        <v>42.4</v>
      </c>
      <c r="L23" s="69">
        <f t="shared" si="2"/>
        <v>37.511058684753756</v>
      </c>
      <c r="M23" s="69">
        <v>30</v>
      </c>
      <c r="N23" s="69">
        <f t="shared" si="9"/>
        <v>40</v>
      </c>
      <c r="O23" s="69">
        <f t="shared" si="6"/>
        <v>85.558750000000003</v>
      </c>
      <c r="P23" s="69">
        <f t="shared" si="7"/>
        <v>96.870702645324599</v>
      </c>
    </row>
    <row r="24" spans="1:16" ht="30" customHeight="1" x14ac:dyDescent="0.25">
      <c r="A24" s="4">
        <v>20</v>
      </c>
      <c r="B24" s="30" t="s">
        <v>17</v>
      </c>
      <c r="C24" s="22" t="s">
        <v>18</v>
      </c>
      <c r="D24" s="22" t="s">
        <v>287</v>
      </c>
      <c r="E24" s="69">
        <v>225.7</v>
      </c>
      <c r="F24" s="69">
        <f t="shared" si="4"/>
        <v>56.424999999999997</v>
      </c>
      <c r="G24" s="70">
        <f t="shared" si="8"/>
        <v>83.014565249374712</v>
      </c>
      <c r="H24" s="69">
        <v>112.5</v>
      </c>
      <c r="I24" s="69">
        <f t="shared" si="10"/>
        <v>187.5</v>
      </c>
      <c r="J24" s="69">
        <f t="shared" si="5"/>
        <v>270.5145652493747</v>
      </c>
      <c r="K24" s="69">
        <v>35.799999999999997</v>
      </c>
      <c r="L24" s="69">
        <f t="shared" si="2"/>
        <v>31.672073134768503</v>
      </c>
      <c r="M24" s="69">
        <v>20</v>
      </c>
      <c r="N24" s="69">
        <f t="shared" si="9"/>
        <v>26.666666666666668</v>
      </c>
      <c r="O24" s="69">
        <f t="shared" si="6"/>
        <v>224.72500000000002</v>
      </c>
      <c r="P24" s="69">
        <f t="shared" si="7"/>
        <v>328.85330505080987</v>
      </c>
    </row>
    <row r="25" spans="1:16" ht="30" customHeight="1" x14ac:dyDescent="0.25">
      <c r="A25" s="4">
        <v>21</v>
      </c>
      <c r="B25" s="30" t="s">
        <v>9</v>
      </c>
      <c r="C25" s="22" t="s">
        <v>10</v>
      </c>
      <c r="D25" s="22" t="s">
        <v>287</v>
      </c>
      <c r="E25" s="69">
        <v>155.815</v>
      </c>
      <c r="F25" s="69">
        <f t="shared" si="4"/>
        <v>38.953749999999999</v>
      </c>
      <c r="G25" s="70">
        <f t="shared" si="8"/>
        <v>57.31021038693541</v>
      </c>
      <c r="H25" s="69">
        <v>0</v>
      </c>
      <c r="I25" s="69">
        <f t="shared" si="10"/>
        <v>0</v>
      </c>
      <c r="J25" s="69">
        <f t="shared" si="5"/>
        <v>57.31021038693541</v>
      </c>
      <c r="K25" s="69">
        <v>69.349999999999994</v>
      </c>
      <c r="L25" s="69">
        <f t="shared" si="2"/>
        <v>61.353583013860217</v>
      </c>
      <c r="M25" s="69">
        <v>90</v>
      </c>
      <c r="N25" s="69">
        <f t="shared" si="9"/>
        <v>120</v>
      </c>
      <c r="O25" s="69">
        <f t="shared" si="6"/>
        <v>198.30374999999998</v>
      </c>
      <c r="P25" s="69">
        <f t="shared" si="7"/>
        <v>238.66379340079561</v>
      </c>
    </row>
    <row r="26" spans="1:16" ht="30" customHeight="1" x14ac:dyDescent="0.25">
      <c r="A26" s="4">
        <v>22</v>
      </c>
      <c r="B26" s="30" t="s">
        <v>125</v>
      </c>
      <c r="C26" s="22" t="s">
        <v>124</v>
      </c>
      <c r="D26" s="22" t="s">
        <v>27</v>
      </c>
      <c r="E26" s="69">
        <v>19.405000000000001</v>
      </c>
      <c r="F26" s="69">
        <f t="shared" si="4"/>
        <v>4.8512500000000003</v>
      </c>
      <c r="G26" s="70">
        <f t="shared" si="8"/>
        <v>7.1373400029424738</v>
      </c>
      <c r="H26" s="69">
        <v>0</v>
      </c>
      <c r="I26" s="69">
        <f t="shared" si="10"/>
        <v>0</v>
      </c>
      <c r="J26" s="69">
        <f t="shared" si="5"/>
        <v>7.1373400029424738</v>
      </c>
      <c r="K26" s="69">
        <v>0.65</v>
      </c>
      <c r="L26" s="69">
        <f t="shared" si="2"/>
        <v>0.57505160719551751</v>
      </c>
      <c r="M26" s="69">
        <v>0</v>
      </c>
      <c r="N26" s="69">
        <f t="shared" si="9"/>
        <v>0</v>
      </c>
      <c r="O26" s="69">
        <f t="shared" si="6"/>
        <v>5.5012500000000006</v>
      </c>
      <c r="P26" s="69">
        <f t="shared" si="7"/>
        <v>7.712391610137991</v>
      </c>
    </row>
    <row r="27" spans="1:16" ht="30" customHeight="1" x14ac:dyDescent="0.25">
      <c r="A27" s="4">
        <v>23</v>
      </c>
      <c r="B27" s="30" t="s">
        <v>28</v>
      </c>
      <c r="C27" s="22" t="s">
        <v>29</v>
      </c>
      <c r="D27" s="22" t="s">
        <v>27</v>
      </c>
      <c r="E27" s="69">
        <v>266.05</v>
      </c>
      <c r="F27" s="69">
        <f t="shared" si="4"/>
        <v>66.512500000000003</v>
      </c>
      <c r="G27" s="70">
        <f t="shared" si="8"/>
        <v>97.855671619832279</v>
      </c>
      <c r="H27" s="69">
        <v>112.95</v>
      </c>
      <c r="I27" s="69">
        <f t="shared" si="10"/>
        <v>188.25</v>
      </c>
      <c r="J27" s="69">
        <f t="shared" si="5"/>
        <v>286.10567161983226</v>
      </c>
      <c r="K27" s="69">
        <v>60</v>
      </c>
      <c r="L27" s="69">
        <f t="shared" si="2"/>
        <v>53.081686818047771</v>
      </c>
      <c r="M27" s="69">
        <v>0</v>
      </c>
      <c r="N27" s="69">
        <f t="shared" si="9"/>
        <v>0</v>
      </c>
      <c r="O27" s="69">
        <f t="shared" si="6"/>
        <v>239.46250000000001</v>
      </c>
      <c r="P27" s="69">
        <f t="shared" si="7"/>
        <v>339.18735843788005</v>
      </c>
    </row>
    <row r="28" spans="1:16" ht="30" customHeight="1" x14ac:dyDescent="0.25">
      <c r="A28" s="4">
        <v>24</v>
      </c>
      <c r="B28" s="30" t="s">
        <v>240</v>
      </c>
      <c r="C28" s="22" t="s">
        <v>239</v>
      </c>
      <c r="D28" s="22" t="s">
        <v>27</v>
      </c>
      <c r="E28" s="69">
        <v>152.5</v>
      </c>
      <c r="F28" s="69">
        <f t="shared" si="4"/>
        <v>38.125</v>
      </c>
      <c r="G28" s="70">
        <f t="shared" si="8"/>
        <v>56.090922465793732</v>
      </c>
      <c r="H28" s="69">
        <v>66</v>
      </c>
      <c r="I28" s="69">
        <f t="shared" si="10"/>
        <v>110</v>
      </c>
      <c r="J28" s="69">
        <f t="shared" si="5"/>
        <v>166.09092246579374</v>
      </c>
      <c r="K28" s="69">
        <v>339.1</v>
      </c>
      <c r="L28" s="69">
        <v>300</v>
      </c>
      <c r="M28" s="69">
        <v>50</v>
      </c>
      <c r="N28" s="69">
        <f t="shared" si="9"/>
        <v>66.666666666666671</v>
      </c>
      <c r="O28" s="69">
        <f t="shared" si="6"/>
        <v>493.22500000000002</v>
      </c>
      <c r="P28" s="69">
        <f t="shared" si="7"/>
        <v>532.75758913246034</v>
      </c>
    </row>
    <row r="29" spans="1:16" ht="30" customHeight="1" x14ac:dyDescent="0.25">
      <c r="A29" s="4">
        <v>25</v>
      </c>
      <c r="B29" s="30" t="s">
        <v>347</v>
      </c>
      <c r="C29" s="22" t="s">
        <v>348</v>
      </c>
      <c r="D29" s="22" t="s">
        <v>27</v>
      </c>
      <c r="E29" s="69">
        <v>10</v>
      </c>
      <c r="F29" s="69">
        <f t="shared" si="4"/>
        <v>2.5</v>
      </c>
      <c r="G29" s="70">
        <f t="shared" si="8"/>
        <v>3.6780932764454906</v>
      </c>
      <c r="H29" s="69">
        <v>60</v>
      </c>
      <c r="I29" s="69">
        <f t="shared" si="10"/>
        <v>100</v>
      </c>
      <c r="J29" s="69">
        <f t="shared" si="5"/>
        <v>103.67809327644549</v>
      </c>
      <c r="K29" s="69">
        <v>28.75</v>
      </c>
      <c r="L29" s="69">
        <f>K29*$L$28/$K$28</f>
        <v>25.43497493364789</v>
      </c>
      <c r="M29" s="69">
        <v>40</v>
      </c>
      <c r="N29" s="69">
        <f t="shared" si="9"/>
        <v>53.333333333333336</v>
      </c>
      <c r="O29" s="69">
        <f t="shared" si="6"/>
        <v>131.25</v>
      </c>
      <c r="P29" s="69">
        <f t="shared" si="7"/>
        <v>182.44640154342673</v>
      </c>
    </row>
    <row r="30" spans="1:16" ht="30" customHeight="1" x14ac:dyDescent="0.25">
      <c r="A30" s="4">
        <v>26</v>
      </c>
      <c r="B30" s="30" t="s">
        <v>351</v>
      </c>
      <c r="C30" s="22" t="s">
        <v>352</v>
      </c>
      <c r="D30" s="22" t="s">
        <v>27</v>
      </c>
      <c r="E30" s="69">
        <v>136</v>
      </c>
      <c r="F30" s="69">
        <f t="shared" si="4"/>
        <v>34</v>
      </c>
      <c r="G30" s="70">
        <f t="shared" si="8"/>
        <v>50.02206855965867</v>
      </c>
      <c r="H30" s="69">
        <v>160.35</v>
      </c>
      <c r="I30" s="69">
        <f t="shared" si="10"/>
        <v>267.25</v>
      </c>
      <c r="J30" s="69">
        <f t="shared" si="5"/>
        <v>317.27206855965869</v>
      </c>
      <c r="K30" s="69">
        <v>38.950000000000003</v>
      </c>
      <c r="L30" s="69">
        <f t="shared" ref="L30:L35" si="11">K30*$L$28/$K$28</f>
        <v>34.458861692716013</v>
      </c>
      <c r="M30" s="69">
        <v>110</v>
      </c>
      <c r="N30" s="69">
        <f t="shared" si="9"/>
        <v>146.66666666666666</v>
      </c>
      <c r="O30" s="69">
        <f t="shared" si="6"/>
        <v>343.3</v>
      </c>
      <c r="P30" s="69">
        <f t="shared" si="7"/>
        <v>498.39759691904135</v>
      </c>
    </row>
    <row r="31" spans="1:16" ht="30" customHeight="1" x14ac:dyDescent="0.25">
      <c r="A31" s="3">
        <v>27</v>
      </c>
      <c r="B31" s="54" t="s">
        <v>236</v>
      </c>
      <c r="C31" s="76" t="s">
        <v>235</v>
      </c>
      <c r="D31" s="22" t="s">
        <v>310</v>
      </c>
      <c r="E31" s="69">
        <v>24.605</v>
      </c>
      <c r="F31" s="69">
        <f t="shared" si="4"/>
        <v>6.1512500000000001</v>
      </c>
      <c r="G31" s="70">
        <f t="shared" si="8"/>
        <v>9.049948506694129</v>
      </c>
      <c r="H31" s="71">
        <v>0</v>
      </c>
      <c r="I31" s="69">
        <f t="shared" si="10"/>
        <v>0</v>
      </c>
      <c r="J31" s="69">
        <f t="shared" si="5"/>
        <v>9.049948506694129</v>
      </c>
      <c r="K31" s="69">
        <v>63.75</v>
      </c>
      <c r="L31" s="69">
        <f t="shared" si="11"/>
        <v>56.399292244175754</v>
      </c>
      <c r="M31" s="71">
        <v>0</v>
      </c>
      <c r="N31" s="69">
        <f t="shared" si="9"/>
        <v>0</v>
      </c>
      <c r="O31" s="69">
        <f t="shared" si="6"/>
        <v>69.901250000000005</v>
      </c>
      <c r="P31" s="69">
        <f t="shared" si="7"/>
        <v>65.449240750869876</v>
      </c>
    </row>
    <row r="32" spans="1:16" ht="30" customHeight="1" x14ac:dyDescent="0.25">
      <c r="A32" s="3">
        <v>28</v>
      </c>
      <c r="B32" s="54" t="s">
        <v>169</v>
      </c>
      <c r="C32" s="76" t="s">
        <v>168</v>
      </c>
      <c r="D32" s="22" t="s">
        <v>310</v>
      </c>
      <c r="E32" s="69">
        <v>21.945</v>
      </c>
      <c r="F32" s="69">
        <f t="shared" si="4"/>
        <v>5.4862500000000001</v>
      </c>
      <c r="G32" s="70">
        <f t="shared" si="8"/>
        <v>8.0715756951596287</v>
      </c>
      <c r="H32" s="69">
        <v>0</v>
      </c>
      <c r="I32" s="69">
        <f t="shared" si="10"/>
        <v>0</v>
      </c>
      <c r="J32" s="69">
        <f t="shared" si="5"/>
        <v>8.0715756951596287</v>
      </c>
      <c r="K32" s="69">
        <v>0</v>
      </c>
      <c r="L32" s="69">
        <f t="shared" si="11"/>
        <v>0</v>
      </c>
      <c r="M32" s="69">
        <v>0</v>
      </c>
      <c r="N32" s="69">
        <f t="shared" si="9"/>
        <v>0</v>
      </c>
      <c r="O32" s="69">
        <f t="shared" si="6"/>
        <v>5.4862500000000001</v>
      </c>
      <c r="P32" s="69">
        <f t="shared" si="7"/>
        <v>8.0715756951596287</v>
      </c>
    </row>
    <row r="33" spans="1:16" ht="30" customHeight="1" x14ac:dyDescent="0.25">
      <c r="A33" s="4">
        <v>29</v>
      </c>
      <c r="B33" s="65" t="s">
        <v>167</v>
      </c>
      <c r="C33" s="66" t="s">
        <v>166</v>
      </c>
      <c r="D33" s="66" t="s">
        <v>324</v>
      </c>
      <c r="E33" s="69">
        <v>0</v>
      </c>
      <c r="F33" s="69">
        <f t="shared" si="4"/>
        <v>0</v>
      </c>
      <c r="G33" s="70">
        <f t="shared" si="8"/>
        <v>0</v>
      </c>
      <c r="H33" s="69">
        <v>0</v>
      </c>
      <c r="I33" s="69">
        <f t="shared" si="10"/>
        <v>0</v>
      </c>
      <c r="J33" s="69">
        <f t="shared" si="5"/>
        <v>0</v>
      </c>
      <c r="K33" s="69">
        <v>0</v>
      </c>
      <c r="L33" s="69">
        <f t="shared" si="11"/>
        <v>0</v>
      </c>
      <c r="M33" s="69">
        <v>0</v>
      </c>
      <c r="N33" s="69">
        <f t="shared" si="9"/>
        <v>0</v>
      </c>
      <c r="O33" s="69">
        <f t="shared" si="6"/>
        <v>0</v>
      </c>
      <c r="P33" s="69">
        <f t="shared" si="7"/>
        <v>0</v>
      </c>
    </row>
    <row r="34" spans="1:16" ht="30" customHeight="1" x14ac:dyDescent="0.25">
      <c r="A34" s="34">
        <v>30</v>
      </c>
      <c r="B34" s="57" t="s">
        <v>220</v>
      </c>
      <c r="C34" s="58" t="s">
        <v>220</v>
      </c>
      <c r="D34" s="27" t="s">
        <v>390</v>
      </c>
      <c r="E34" s="70">
        <v>16.25</v>
      </c>
      <c r="F34" s="69">
        <f t="shared" si="4"/>
        <v>4.0625</v>
      </c>
      <c r="G34" s="70">
        <f t="shared" si="8"/>
        <v>5.9769015742239215</v>
      </c>
      <c r="H34" s="70">
        <v>19.95</v>
      </c>
      <c r="I34" s="69">
        <f t="shared" si="10"/>
        <v>33.25</v>
      </c>
      <c r="J34" s="69">
        <f t="shared" si="5"/>
        <v>39.226901574223923</v>
      </c>
      <c r="K34" s="70">
        <v>27.65</v>
      </c>
      <c r="L34" s="69">
        <f t="shared" si="11"/>
        <v>24.461810675317015</v>
      </c>
      <c r="M34" s="70">
        <v>130</v>
      </c>
      <c r="N34" s="69">
        <f t="shared" si="9"/>
        <v>173.33333333333334</v>
      </c>
      <c r="O34" s="69">
        <f t="shared" si="6"/>
        <v>181.66249999999999</v>
      </c>
      <c r="P34" s="69">
        <f t="shared" si="7"/>
        <v>237.02204558287428</v>
      </c>
    </row>
    <row r="35" spans="1:16" ht="30" customHeight="1" x14ac:dyDescent="0.25">
      <c r="A35" s="34">
        <v>31</v>
      </c>
      <c r="B35" s="57" t="s">
        <v>330</v>
      </c>
      <c r="C35" s="58" t="s">
        <v>330</v>
      </c>
      <c r="D35" s="27" t="s">
        <v>390</v>
      </c>
      <c r="E35" s="70">
        <v>154</v>
      </c>
      <c r="F35" s="69">
        <f t="shared" si="4"/>
        <v>38.5</v>
      </c>
      <c r="G35" s="70">
        <f t="shared" si="8"/>
        <v>56.642636457260551</v>
      </c>
      <c r="H35" s="70">
        <v>0</v>
      </c>
      <c r="I35" s="69">
        <f t="shared" si="10"/>
        <v>0</v>
      </c>
      <c r="J35" s="69">
        <f t="shared" si="5"/>
        <v>56.642636457260551</v>
      </c>
      <c r="K35" s="70">
        <v>0</v>
      </c>
      <c r="L35" s="69">
        <f t="shared" si="11"/>
        <v>0</v>
      </c>
      <c r="M35" s="70">
        <v>0</v>
      </c>
      <c r="N35" s="69">
        <f t="shared" si="9"/>
        <v>0</v>
      </c>
      <c r="O35" s="69">
        <f t="shared" si="6"/>
        <v>38.5</v>
      </c>
      <c r="P35" s="69">
        <f t="shared" si="7"/>
        <v>56.642636457260551</v>
      </c>
    </row>
    <row r="36" spans="1:16" x14ac:dyDescent="0.25">
      <c r="G36" s="70"/>
    </row>
  </sheetData>
  <sheetProtection algorithmName="SHA-512" hashValue="okab9mkhi4qlrviWPXDT3p0/jqeDSuhy1kDO78LFUJHKyQGDNXUE6PWA9Ir7oJsYh5LVffIJYDZxviJ1ekNnsw==" saltValue="UJPyDXQckv9s6sjOSVghCA==" spinCount="100000" sheet="1" objects="1" scenarios="1"/>
  <mergeCells count="5">
    <mergeCell ref="A4:D4"/>
    <mergeCell ref="E3:I3"/>
    <mergeCell ref="K3:L3"/>
    <mergeCell ref="M3:N3"/>
    <mergeCell ref="A1:O1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14"/>
  <sheetViews>
    <sheetView workbookViewId="0">
      <selection activeCell="D20" sqref="D20"/>
    </sheetView>
  </sheetViews>
  <sheetFormatPr defaultRowHeight="15" x14ac:dyDescent="0.25"/>
  <cols>
    <col min="1" max="1" width="3.85546875" style="1" customWidth="1"/>
    <col min="2" max="2" width="10.5703125" style="11" customWidth="1"/>
    <col min="3" max="3" width="17.42578125" style="11" customWidth="1"/>
    <col min="4" max="4" width="21.85546875" style="11" customWidth="1"/>
    <col min="5" max="5" width="9.5703125" style="11" customWidth="1"/>
    <col min="6" max="8" width="9.28515625" style="11" customWidth="1"/>
    <col min="9" max="9" width="9.28515625" style="26" customWidth="1"/>
    <col min="10" max="10" width="9.140625" style="26"/>
    <col min="11" max="11" width="9.140625" style="11"/>
    <col min="12" max="12" width="9.140625" style="26"/>
    <col min="13" max="13" width="9.140625" style="11"/>
    <col min="14" max="14" width="11.28515625" style="26" customWidth="1"/>
    <col min="15" max="15" width="11.7109375" style="11" customWidth="1"/>
    <col min="16" max="16" width="12.42578125" style="11" customWidth="1"/>
  </cols>
  <sheetData>
    <row r="1" spans="1:16" ht="15.75" x14ac:dyDescent="0.25">
      <c r="A1" s="91" t="s">
        <v>398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6" ht="38.25" x14ac:dyDescent="0.25">
      <c r="A2" s="5" t="s">
        <v>40</v>
      </c>
      <c r="B2" s="9" t="s">
        <v>41</v>
      </c>
      <c r="C2" s="35" t="s">
        <v>59</v>
      </c>
      <c r="D2" s="9" t="s">
        <v>42</v>
      </c>
      <c r="E2" s="93" t="s">
        <v>43</v>
      </c>
      <c r="F2" s="93"/>
      <c r="G2" s="93"/>
      <c r="H2" s="93"/>
      <c r="I2" s="93"/>
      <c r="J2" s="12"/>
      <c r="K2" s="93" t="s">
        <v>44</v>
      </c>
      <c r="L2" s="93"/>
      <c r="M2" s="93" t="s">
        <v>45</v>
      </c>
      <c r="N2" s="93"/>
      <c r="O2" s="12" t="s">
        <v>46</v>
      </c>
      <c r="P2" s="14" t="s">
        <v>55</v>
      </c>
    </row>
    <row r="3" spans="1:16" ht="106.5" customHeight="1" x14ac:dyDescent="0.25">
      <c r="A3" s="95" t="s">
        <v>31</v>
      </c>
      <c r="B3" s="95"/>
      <c r="C3" s="95"/>
      <c r="D3" s="95"/>
      <c r="E3" s="16" t="s">
        <v>47</v>
      </c>
      <c r="F3" s="16" t="s">
        <v>48</v>
      </c>
      <c r="G3" s="16" t="s">
        <v>49</v>
      </c>
      <c r="H3" s="16" t="s">
        <v>50</v>
      </c>
      <c r="I3" s="17" t="s">
        <v>51</v>
      </c>
      <c r="J3" s="18" t="s">
        <v>52</v>
      </c>
      <c r="K3" s="16" t="s">
        <v>58</v>
      </c>
      <c r="L3" s="19" t="s">
        <v>53</v>
      </c>
      <c r="M3" s="16" t="s">
        <v>56</v>
      </c>
      <c r="N3" s="16" t="s">
        <v>57</v>
      </c>
      <c r="O3" s="20"/>
      <c r="P3" s="31"/>
    </row>
    <row r="4" spans="1:16" ht="30" customHeight="1" x14ac:dyDescent="0.25">
      <c r="A4" s="36">
        <v>1</v>
      </c>
      <c r="B4" s="61" t="s">
        <v>32</v>
      </c>
      <c r="C4" s="42" t="s">
        <v>33</v>
      </c>
      <c r="D4" s="22" t="s">
        <v>251</v>
      </c>
      <c r="E4" s="69">
        <v>19.100000000000001</v>
      </c>
      <c r="F4" s="69">
        <f>E4/4</f>
        <v>4.7750000000000004</v>
      </c>
      <c r="G4" s="69">
        <f>F4*$G$5/$F$5</f>
        <v>7.0251581580108864</v>
      </c>
      <c r="H4" s="69">
        <v>150.75</v>
      </c>
      <c r="I4" s="69">
        <v>375</v>
      </c>
      <c r="J4" s="69">
        <f>G4+I4</f>
        <v>382.02515815801087</v>
      </c>
      <c r="K4" s="69">
        <v>117.05</v>
      </c>
      <c r="L4" s="71">
        <f t="shared" ref="L4:L11" si="0">K4*$L$12/$K$12</f>
        <v>103.55352403420819</v>
      </c>
      <c r="M4" s="69">
        <v>110</v>
      </c>
      <c r="N4" s="69">
        <f>M4*$N$6/$M$6</f>
        <v>122.22222222222223</v>
      </c>
      <c r="O4" s="69">
        <f>F4+H4+K4+M4</f>
        <v>382.57499999999999</v>
      </c>
      <c r="P4" s="69">
        <f>J4+L4+N4</f>
        <v>607.80090441444122</v>
      </c>
    </row>
    <row r="5" spans="1:16" ht="30" customHeight="1" x14ac:dyDescent="0.25">
      <c r="A5" s="37">
        <v>2</v>
      </c>
      <c r="B5" s="62" t="s">
        <v>261</v>
      </c>
      <c r="C5" s="43" t="s">
        <v>34</v>
      </c>
      <c r="D5" s="22" t="s">
        <v>251</v>
      </c>
      <c r="E5" s="69">
        <v>339.85</v>
      </c>
      <c r="F5" s="69">
        <f t="shared" ref="F5:F13" si="1">E5/4</f>
        <v>84.962500000000006</v>
      </c>
      <c r="G5" s="69">
        <v>125</v>
      </c>
      <c r="H5" s="69">
        <v>0</v>
      </c>
      <c r="I5" s="69">
        <f>H5*$I$4/$H$4</f>
        <v>0</v>
      </c>
      <c r="J5" s="69">
        <f t="shared" ref="J5:J13" si="2">G5+I5</f>
        <v>125</v>
      </c>
      <c r="K5" s="69">
        <v>34.65</v>
      </c>
      <c r="L5" s="71">
        <f t="shared" si="0"/>
        <v>30.654674137422589</v>
      </c>
      <c r="M5" s="69">
        <v>150</v>
      </c>
      <c r="N5" s="69">
        <f>M5*$N$6/$M$6</f>
        <v>166.66666666666666</v>
      </c>
      <c r="O5" s="69">
        <f t="shared" ref="O5:O13" si="3">F5+H5+K5+M5</f>
        <v>269.61250000000001</v>
      </c>
      <c r="P5" s="69">
        <f t="shared" ref="P5:P13" si="4">J5+L5+N5</f>
        <v>322.32134080408923</v>
      </c>
    </row>
    <row r="6" spans="1:16" ht="30" customHeight="1" x14ac:dyDescent="0.25">
      <c r="A6" s="34">
        <v>3</v>
      </c>
      <c r="B6" s="22" t="s">
        <v>13</v>
      </c>
      <c r="C6" s="22" t="s">
        <v>14</v>
      </c>
      <c r="D6" s="52" t="s">
        <v>267</v>
      </c>
      <c r="E6" s="70">
        <v>10</v>
      </c>
      <c r="F6" s="69">
        <f t="shared" si="1"/>
        <v>2.5</v>
      </c>
      <c r="G6" s="69">
        <f t="shared" ref="G6:G13" si="5">F6*$G$5/$F$5</f>
        <v>3.6780932764454906</v>
      </c>
      <c r="H6" s="70">
        <v>60</v>
      </c>
      <c r="I6" s="69">
        <f t="shared" ref="I6:I13" si="6">H6*$I$4/$H$4</f>
        <v>149.25373134328359</v>
      </c>
      <c r="J6" s="69">
        <f t="shared" si="2"/>
        <v>152.93182461972907</v>
      </c>
      <c r="K6" s="70">
        <v>297.85000000000002</v>
      </c>
      <c r="L6" s="71">
        <f t="shared" si="0"/>
        <v>263.50634031259216</v>
      </c>
      <c r="M6" s="70">
        <v>180</v>
      </c>
      <c r="N6" s="70">
        <v>200</v>
      </c>
      <c r="O6" s="69">
        <f t="shared" si="3"/>
        <v>540.35</v>
      </c>
      <c r="P6" s="69">
        <f t="shared" si="4"/>
        <v>616.43816493232123</v>
      </c>
    </row>
    <row r="7" spans="1:16" ht="30" customHeight="1" x14ac:dyDescent="0.25">
      <c r="A7" s="34">
        <v>4</v>
      </c>
      <c r="B7" s="22" t="s">
        <v>15</v>
      </c>
      <c r="C7" s="22" t="s">
        <v>16</v>
      </c>
      <c r="D7" s="22" t="s">
        <v>267</v>
      </c>
      <c r="E7" s="70">
        <v>79.8</v>
      </c>
      <c r="F7" s="69">
        <f t="shared" si="1"/>
        <v>19.95</v>
      </c>
      <c r="G7" s="69">
        <f t="shared" si="5"/>
        <v>29.351184346035012</v>
      </c>
      <c r="H7" s="70">
        <v>0</v>
      </c>
      <c r="I7" s="69">
        <f t="shared" si="6"/>
        <v>0</v>
      </c>
      <c r="J7" s="69">
        <f t="shared" si="2"/>
        <v>29.351184346035012</v>
      </c>
      <c r="K7" s="70">
        <v>181.7</v>
      </c>
      <c r="L7" s="71">
        <f t="shared" si="0"/>
        <v>160.74904158065468</v>
      </c>
      <c r="M7" s="70">
        <v>0</v>
      </c>
      <c r="N7" s="69">
        <f t="shared" ref="N7:N13" si="7">M7*$N$6/$M$6</f>
        <v>0</v>
      </c>
      <c r="O7" s="69">
        <f t="shared" si="3"/>
        <v>201.64999999999998</v>
      </c>
      <c r="P7" s="69">
        <f t="shared" si="4"/>
        <v>190.10022592668969</v>
      </c>
    </row>
    <row r="8" spans="1:16" ht="30" customHeight="1" x14ac:dyDescent="0.25">
      <c r="A8" s="34">
        <v>5</v>
      </c>
      <c r="B8" s="22" t="s">
        <v>115</v>
      </c>
      <c r="C8" s="22" t="s">
        <v>114</v>
      </c>
      <c r="D8" s="22" t="s">
        <v>267</v>
      </c>
      <c r="E8" s="70">
        <v>70</v>
      </c>
      <c r="F8" s="69">
        <f t="shared" si="1"/>
        <v>17.5</v>
      </c>
      <c r="G8" s="69">
        <f t="shared" si="5"/>
        <v>25.746652935118433</v>
      </c>
      <c r="H8" s="70">
        <v>39.450000000000003</v>
      </c>
      <c r="I8" s="69">
        <f t="shared" si="6"/>
        <v>98.134328358208961</v>
      </c>
      <c r="J8" s="69">
        <f t="shared" si="2"/>
        <v>123.88098129332739</v>
      </c>
      <c r="K8" s="70">
        <v>17.5</v>
      </c>
      <c r="L8" s="71">
        <f t="shared" si="0"/>
        <v>15.482158655263932</v>
      </c>
      <c r="M8" s="70">
        <v>30</v>
      </c>
      <c r="N8" s="69">
        <f t="shared" si="7"/>
        <v>33.333333333333336</v>
      </c>
      <c r="O8" s="69">
        <f t="shared" si="3"/>
        <v>104.45</v>
      </c>
      <c r="P8" s="69">
        <f t="shared" si="4"/>
        <v>172.69647328192468</v>
      </c>
    </row>
    <row r="9" spans="1:16" ht="30" customHeight="1" x14ac:dyDescent="0.25">
      <c r="A9" s="34">
        <v>6</v>
      </c>
      <c r="B9" s="22" t="s">
        <v>187</v>
      </c>
      <c r="C9" s="22" t="s">
        <v>186</v>
      </c>
      <c r="D9" s="22" t="s">
        <v>267</v>
      </c>
      <c r="E9" s="70">
        <v>10</v>
      </c>
      <c r="F9" s="69">
        <f t="shared" si="1"/>
        <v>2.5</v>
      </c>
      <c r="G9" s="69">
        <f t="shared" si="5"/>
        <v>3.6780932764454906</v>
      </c>
      <c r="H9" s="70">
        <v>105</v>
      </c>
      <c r="I9" s="69">
        <f t="shared" si="6"/>
        <v>261.19402985074629</v>
      </c>
      <c r="J9" s="69">
        <f t="shared" si="2"/>
        <v>264.8721231271918</v>
      </c>
      <c r="K9" s="70">
        <v>0</v>
      </c>
      <c r="L9" s="71">
        <f t="shared" si="0"/>
        <v>0</v>
      </c>
      <c r="M9" s="70">
        <v>0</v>
      </c>
      <c r="N9" s="69">
        <f t="shared" si="7"/>
        <v>0</v>
      </c>
      <c r="O9" s="69">
        <f t="shared" si="3"/>
        <v>107.5</v>
      </c>
      <c r="P9" s="69">
        <f t="shared" si="4"/>
        <v>264.8721231271918</v>
      </c>
    </row>
    <row r="10" spans="1:16" ht="30" customHeight="1" x14ac:dyDescent="0.25">
      <c r="A10" s="34">
        <v>7</v>
      </c>
      <c r="B10" s="22" t="s">
        <v>377</v>
      </c>
      <c r="C10" s="22" t="s">
        <v>378</v>
      </c>
      <c r="D10" s="22" t="s">
        <v>276</v>
      </c>
      <c r="E10" s="70">
        <v>46.96</v>
      </c>
      <c r="F10" s="69">
        <f t="shared" si="1"/>
        <v>11.74</v>
      </c>
      <c r="G10" s="69">
        <f t="shared" si="5"/>
        <v>17.272326026188022</v>
      </c>
      <c r="H10" s="70">
        <v>47.4</v>
      </c>
      <c r="I10" s="69">
        <f t="shared" si="6"/>
        <v>117.91044776119404</v>
      </c>
      <c r="J10" s="69">
        <f t="shared" si="2"/>
        <v>135.18277378738205</v>
      </c>
      <c r="K10" s="70">
        <v>59.85</v>
      </c>
      <c r="L10" s="71">
        <f t="shared" si="0"/>
        <v>52.948982601002648</v>
      </c>
      <c r="M10" s="70">
        <v>140</v>
      </c>
      <c r="N10" s="69">
        <f t="shared" si="7"/>
        <v>155.55555555555554</v>
      </c>
      <c r="O10" s="69">
        <f t="shared" si="3"/>
        <v>258.99</v>
      </c>
      <c r="P10" s="69">
        <f t="shared" si="4"/>
        <v>343.68731194394024</v>
      </c>
    </row>
    <row r="11" spans="1:16" ht="30" customHeight="1" x14ac:dyDescent="0.25">
      <c r="A11" s="34">
        <v>8</v>
      </c>
      <c r="B11" s="22">
        <v>816519</v>
      </c>
      <c r="C11" s="22" t="s">
        <v>313</v>
      </c>
      <c r="D11" s="22" t="s">
        <v>287</v>
      </c>
      <c r="E11" s="70">
        <v>157.83000000000001</v>
      </c>
      <c r="F11" s="69">
        <f t="shared" si="1"/>
        <v>39.457500000000003</v>
      </c>
      <c r="G11" s="69">
        <f t="shared" si="5"/>
        <v>58.051346182139177</v>
      </c>
      <c r="H11" s="70">
        <v>0</v>
      </c>
      <c r="I11" s="69">
        <f t="shared" si="6"/>
        <v>0</v>
      </c>
      <c r="J11" s="69">
        <f t="shared" si="2"/>
        <v>58.051346182139177</v>
      </c>
      <c r="K11" s="70">
        <v>155.1</v>
      </c>
      <c r="L11" s="71">
        <f t="shared" si="0"/>
        <v>137.21616042465348</v>
      </c>
      <c r="M11" s="70">
        <v>140</v>
      </c>
      <c r="N11" s="69">
        <f t="shared" si="7"/>
        <v>155.55555555555554</v>
      </c>
      <c r="O11" s="69">
        <f t="shared" si="3"/>
        <v>334.5575</v>
      </c>
      <c r="P11" s="69">
        <f t="shared" si="4"/>
        <v>350.82306216234821</v>
      </c>
    </row>
    <row r="12" spans="1:16" ht="30" customHeight="1" x14ac:dyDescent="0.25">
      <c r="A12" s="34">
        <v>9</v>
      </c>
      <c r="B12" s="22" t="s">
        <v>240</v>
      </c>
      <c r="C12" s="22" t="s">
        <v>239</v>
      </c>
      <c r="D12" s="63" t="s">
        <v>23</v>
      </c>
      <c r="E12" s="70">
        <v>152.5</v>
      </c>
      <c r="F12" s="69">
        <f t="shared" si="1"/>
        <v>38.125</v>
      </c>
      <c r="G12" s="69">
        <f t="shared" si="5"/>
        <v>56.090922465793732</v>
      </c>
      <c r="H12" s="70">
        <v>66</v>
      </c>
      <c r="I12" s="69">
        <f t="shared" si="6"/>
        <v>164.17910447761193</v>
      </c>
      <c r="J12" s="69">
        <f t="shared" si="2"/>
        <v>220.27002694340567</v>
      </c>
      <c r="K12" s="70">
        <v>339.1</v>
      </c>
      <c r="L12" s="70">
        <v>300</v>
      </c>
      <c r="M12" s="70">
        <v>50</v>
      </c>
      <c r="N12" s="69">
        <f t="shared" si="7"/>
        <v>55.555555555555557</v>
      </c>
      <c r="O12" s="69">
        <f t="shared" si="3"/>
        <v>493.22500000000002</v>
      </c>
      <c r="P12" s="69">
        <f t="shared" si="4"/>
        <v>575.82558249896124</v>
      </c>
    </row>
    <row r="13" spans="1:16" ht="30" customHeight="1" x14ac:dyDescent="0.25">
      <c r="A13" s="34">
        <v>10</v>
      </c>
      <c r="B13" s="22" t="s">
        <v>137</v>
      </c>
      <c r="C13" s="22" t="s">
        <v>136</v>
      </c>
      <c r="D13" s="63" t="s">
        <v>23</v>
      </c>
      <c r="E13" s="70">
        <v>175.75</v>
      </c>
      <c r="F13" s="69">
        <f t="shared" si="1"/>
        <v>43.9375</v>
      </c>
      <c r="G13" s="69">
        <f t="shared" si="5"/>
        <v>64.642489333529497</v>
      </c>
      <c r="H13" s="70">
        <v>10.8</v>
      </c>
      <c r="I13" s="69">
        <f t="shared" si="6"/>
        <v>26.865671641791049</v>
      </c>
      <c r="J13" s="69">
        <f t="shared" si="2"/>
        <v>91.50816097532055</v>
      </c>
      <c r="K13" s="70">
        <v>103.85</v>
      </c>
      <c r="L13" s="71">
        <f>K13*$L$12/$K$12</f>
        <v>91.875552934237689</v>
      </c>
      <c r="M13" s="70">
        <v>150</v>
      </c>
      <c r="N13" s="69">
        <f t="shared" si="7"/>
        <v>166.66666666666666</v>
      </c>
      <c r="O13" s="69">
        <f t="shared" si="3"/>
        <v>308.58749999999998</v>
      </c>
      <c r="P13" s="69">
        <f t="shared" si="4"/>
        <v>350.05038057622494</v>
      </c>
    </row>
    <row r="14" spans="1:16" ht="40.5" customHeight="1" x14ac:dyDescent="0.25">
      <c r="A14" s="59"/>
      <c r="B14" s="32"/>
      <c r="C14" s="32"/>
    </row>
  </sheetData>
  <sheetProtection algorithmName="SHA-512" hashValue="0SPmTgfTMWrk7hXdlOuUqv2uvnbaOxOTxnLTJHqMhCNDqJx4BLgIrN8H8bJkLbJeLPkqnGQnQ3qaVdGiBtvqRQ==" saltValue="Ty0PBU/pkFkwIBAi054g+A==" spinCount="100000" sheet="1" objects="1" scenarios="1"/>
  <mergeCells count="5">
    <mergeCell ref="A1:O1"/>
    <mergeCell ref="E2:I2"/>
    <mergeCell ref="K2:L2"/>
    <mergeCell ref="M2:N2"/>
    <mergeCell ref="A3:D3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B97BA-981D-467E-AE0E-408DA3DA2B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Γ.Ν. ΧΙΟΥ</vt:lpstr>
      <vt:lpstr>Γ.Ν. ΡΟΔΟΥ</vt:lpstr>
      <vt:lpstr>Γ.Ν. ΜΥΤΙΛΗΝΗΣ " ΒΟΣΤΑΝΕΙΟ"</vt:lpstr>
      <vt:lpstr>ΓΝΑ ΚΟΡΓΙΑΛΕΝΕΙΟ ΜΠΕΝΑΚΕΙΟ</vt:lpstr>
      <vt:lpstr>ΓΝΑ ¨ΓΕΝΝΗΜΑΤΑΣ</vt:lpstr>
      <vt:lpstr>ΓΟΝΚ ΑΓΙΟΙ ΑΝΑΡΓΥΡΟΙ</vt:lpstr>
      <vt:lpstr>ΓΝΑ ΙΠΠΟΚΡΑΤΕΙΟ</vt:lpstr>
      <vt:lpstr>ΓΝΑ ΛΑΪΚΟ</vt:lpstr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Χριστοπούλου</dc:creator>
  <dc:description/>
  <cp:lastModifiedBy>Ειρήνη Μαμάκη</cp:lastModifiedBy>
  <cp:revision>62</cp:revision>
  <cp:lastPrinted>2019-05-03T06:37:47Z</cp:lastPrinted>
  <dcterms:created xsi:type="dcterms:W3CDTF">2006-10-17T10:06:23Z</dcterms:created>
  <dcterms:modified xsi:type="dcterms:W3CDTF">2019-05-10T10:17:10Z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