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13_ncr:1_{8C2CEB9F-F64C-49E1-9605-7A600767555C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Γ.Ν.Ε &quot;ΘΡΙΑΣΙΟ&quot; " sheetId="3" r:id="rId1"/>
    <sheet name="Γ.Ν.Π. &quot;ΤΖΑΝΕΙΟ&quot;" sheetId="1" r:id="rId2"/>
    <sheet name="Γ.Ν. ΝΙΚΑΙΑΣ" sheetId="6" r:id="rId3"/>
    <sheet name="Γ.Ν. ΒΟΥΛΑΣ ¨ΑΣΚΛΗΠΙΕΙΟ&quot;" sheetId="20" r:id="rId4"/>
    <sheet name="Γ.Ν. ΣΥΡΟΥ" sheetId="7" r:id="rId5"/>
    <sheet name="Π.Γ.Ν. &quot;ΑΤΤΙΚΟΝ&quot;" sheetId="8" r:id="rId6"/>
    <sheet name="ΓΝΑ ¨ΓΕΝΝΗΜΑΤΑΣ" sheetId="36" r:id="rId7"/>
    <sheet name="ΓΝΑ ΛΑΪΚΟ" sheetId="26" r:id="rId8"/>
    <sheet name="ΓΝΑ ΚΑΤ" sheetId="25" r:id="rId9"/>
    <sheet name="ΓΝΠΑ Π &amp;Α. ΚΥΡΙΑΚΟΥ" sheetId="24" r:id="rId10"/>
    <sheet name="ΓΝΠΑ Η ΑΓΙΑ ΣΟΦΙΑ" sheetId="23" r:id="rId11"/>
    <sheet name="Φύλλο1" sheetId="22" r:id="rId12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3" l="1"/>
  <c r="N6" i="3"/>
  <c r="N7" i="3"/>
  <c r="N8" i="3"/>
  <c r="N9" i="3"/>
  <c r="N10" i="3"/>
  <c r="N11" i="3"/>
  <c r="N5" i="3"/>
  <c r="N27" i="24" l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5" i="1"/>
  <c r="I20" i="1"/>
  <c r="I19" i="1"/>
  <c r="I6" i="1"/>
  <c r="I7" i="1"/>
  <c r="I8" i="1"/>
  <c r="I9" i="1"/>
  <c r="I10" i="1"/>
  <c r="I11" i="1"/>
  <c r="I12" i="1"/>
  <c r="I13" i="1"/>
  <c r="I14" i="1"/>
  <c r="I15" i="1"/>
  <c r="I16" i="1"/>
  <c r="I17" i="1"/>
  <c r="I5" i="1"/>
  <c r="I21" i="6"/>
  <c r="I20" i="6"/>
  <c r="I19" i="6"/>
  <c r="I18" i="6"/>
  <c r="I5" i="6"/>
  <c r="I6" i="6"/>
  <c r="I7" i="6"/>
  <c r="I8" i="6"/>
  <c r="I9" i="6"/>
  <c r="I10" i="6"/>
  <c r="I11" i="6"/>
  <c r="I12" i="6"/>
  <c r="I13" i="6"/>
  <c r="I14" i="6"/>
  <c r="I15" i="6"/>
  <c r="I16" i="6"/>
  <c r="I4" i="6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6" i="20"/>
  <c r="I48" i="23" l="1"/>
  <c r="I47" i="23"/>
  <c r="I46" i="23"/>
  <c r="I45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19" i="23"/>
  <c r="N5" i="23"/>
  <c r="N4" i="23"/>
  <c r="N8" i="23"/>
  <c r="N9" i="23"/>
  <c r="N10" i="23"/>
  <c r="N11" i="23"/>
  <c r="N12" i="23"/>
  <c r="N7" i="23"/>
  <c r="I12" i="23"/>
  <c r="I5" i="23"/>
  <c r="I6" i="23"/>
  <c r="I7" i="23"/>
  <c r="I8" i="23"/>
  <c r="I9" i="23"/>
  <c r="I10" i="23"/>
  <c r="I4" i="23"/>
  <c r="I65" i="24"/>
  <c r="I64" i="24"/>
  <c r="I63" i="24"/>
  <c r="I62" i="24"/>
  <c r="I61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38" i="24"/>
  <c r="N10" i="24"/>
  <c r="N9" i="24"/>
  <c r="N8" i="24"/>
  <c r="N7" i="24"/>
  <c r="N5" i="24"/>
  <c r="N4" i="24"/>
  <c r="I5" i="24"/>
  <c r="I6" i="24"/>
  <c r="I7" i="24"/>
  <c r="I8" i="24"/>
  <c r="I9" i="24"/>
  <c r="I4" i="24"/>
  <c r="F6" i="26"/>
  <c r="I6" i="26"/>
  <c r="L6" i="26"/>
  <c r="N6" i="26"/>
  <c r="O6" i="26"/>
  <c r="F7" i="26"/>
  <c r="I7" i="26"/>
  <c r="L7" i="26"/>
  <c r="N7" i="26"/>
  <c r="O7" i="26"/>
  <c r="F8" i="26"/>
  <c r="I8" i="26"/>
  <c r="L8" i="26"/>
  <c r="N8" i="26"/>
  <c r="O8" i="26"/>
  <c r="F9" i="26"/>
  <c r="I9" i="26"/>
  <c r="L9" i="26"/>
  <c r="N9" i="26"/>
  <c r="O9" i="26"/>
  <c r="F10" i="26"/>
  <c r="L10" i="26"/>
  <c r="N10" i="26"/>
  <c r="O10" i="26"/>
  <c r="F11" i="26"/>
  <c r="I11" i="26"/>
  <c r="L11" i="26"/>
  <c r="F12" i="26"/>
  <c r="I12" i="26"/>
  <c r="L12" i="26"/>
  <c r="N12" i="26"/>
  <c r="O12" i="26"/>
  <c r="F13" i="26"/>
  <c r="I13" i="26"/>
  <c r="L13" i="26"/>
  <c r="N13" i="26"/>
  <c r="O13" i="26"/>
  <c r="F14" i="26"/>
  <c r="O14" i="26" s="1"/>
  <c r="I14" i="26"/>
  <c r="N14" i="26"/>
  <c r="F15" i="26"/>
  <c r="I15" i="26"/>
  <c r="L15" i="26"/>
  <c r="N15" i="26"/>
  <c r="O15" i="26"/>
  <c r="F16" i="26"/>
  <c r="I16" i="26"/>
  <c r="L16" i="26"/>
  <c r="N16" i="26"/>
  <c r="O16" i="26"/>
  <c r="F17" i="26"/>
  <c r="I17" i="26"/>
  <c r="L17" i="26"/>
  <c r="N17" i="26"/>
  <c r="O17" i="26"/>
  <c r="F18" i="26"/>
  <c r="I18" i="26"/>
  <c r="L18" i="26"/>
  <c r="N18" i="26"/>
  <c r="O18" i="26"/>
  <c r="F19" i="26"/>
  <c r="I19" i="26"/>
  <c r="L19" i="26"/>
  <c r="N19" i="26"/>
  <c r="O19" i="26"/>
  <c r="F20" i="26"/>
  <c r="I20" i="26"/>
  <c r="L20" i="26"/>
  <c r="N20" i="26"/>
  <c r="O20" i="26"/>
  <c r="F21" i="26"/>
  <c r="I21" i="26"/>
  <c r="L21" i="26"/>
  <c r="N21" i="26"/>
  <c r="O21" i="26"/>
  <c r="F22" i="26"/>
  <c r="O22" i="26" s="1"/>
  <c r="I22" i="26"/>
  <c r="J22" i="26" s="1"/>
  <c r="L22" i="26"/>
  <c r="N22" i="26"/>
  <c r="F23" i="26"/>
  <c r="G23" i="26" s="1"/>
  <c r="J23" i="26" s="1"/>
  <c r="I23" i="26"/>
  <c r="L23" i="26"/>
  <c r="N23" i="26"/>
  <c r="O23" i="26"/>
  <c r="F24" i="26"/>
  <c r="G24" i="26" s="1"/>
  <c r="I24" i="26"/>
  <c r="L24" i="26"/>
  <c r="N24" i="26"/>
  <c r="O24" i="26"/>
  <c r="P23" i="26" l="1"/>
  <c r="J24" i="26"/>
  <c r="P24" i="26" s="1"/>
  <c r="P22" i="26"/>
  <c r="G21" i="26"/>
  <c r="J21" i="26" s="1"/>
  <c r="G19" i="26"/>
  <c r="J19" i="26" s="1"/>
  <c r="G17" i="26"/>
  <c r="J17" i="26" s="1"/>
  <c r="G15" i="26"/>
  <c r="J15" i="26" s="1"/>
  <c r="P21" i="26"/>
  <c r="P19" i="26"/>
  <c r="P17" i="26"/>
  <c r="P15" i="26"/>
  <c r="G20" i="26"/>
  <c r="J20" i="26" s="1"/>
  <c r="P20" i="26" s="1"/>
  <c r="G18" i="26"/>
  <c r="J18" i="26" s="1"/>
  <c r="P18" i="26" s="1"/>
  <c r="G16" i="26"/>
  <c r="J16" i="26" s="1"/>
  <c r="P16" i="26" s="1"/>
  <c r="G11" i="26"/>
  <c r="J11" i="26" s="1"/>
  <c r="P11" i="26" s="1"/>
  <c r="G14" i="26"/>
  <c r="J14" i="26" s="1"/>
  <c r="P14" i="26" s="1"/>
  <c r="G13" i="26"/>
  <c r="J13" i="26" s="1"/>
  <c r="P13" i="26" s="1"/>
  <c r="G12" i="26"/>
  <c r="J12" i="26" s="1"/>
  <c r="P12" i="26" s="1"/>
  <c r="G10" i="26"/>
  <c r="J10" i="26" s="1"/>
  <c r="P10" i="26" s="1"/>
  <c r="G9" i="26"/>
  <c r="J9" i="26" s="1"/>
  <c r="P9" i="26" s="1"/>
  <c r="G8" i="26"/>
  <c r="J8" i="26" s="1"/>
  <c r="P8" i="26" s="1"/>
  <c r="G7" i="26"/>
  <c r="J7" i="26" s="1"/>
  <c r="P7" i="26" s="1"/>
  <c r="G6" i="26"/>
  <c r="J6" i="26" s="1"/>
  <c r="P6" i="26" s="1"/>
  <c r="O11" i="26"/>
  <c r="L6" i="3"/>
  <c r="L7" i="3"/>
  <c r="L13" i="3" s="1"/>
  <c r="L8" i="3"/>
  <c r="L9" i="3"/>
  <c r="L10" i="3"/>
  <c r="L11" i="3"/>
  <c r="L5" i="3"/>
  <c r="L12" i="23"/>
  <c r="L11" i="23"/>
  <c r="L9" i="23"/>
  <c r="L5" i="23"/>
  <c r="L6" i="23"/>
  <c r="L7" i="23"/>
  <c r="L8" i="23"/>
  <c r="L4" i="23"/>
  <c r="L7" i="25"/>
  <c r="L6" i="25"/>
  <c r="L5" i="25"/>
  <c r="L10" i="25"/>
  <c r="L11" i="25"/>
  <c r="L12" i="25"/>
  <c r="L13" i="25"/>
  <c r="L14" i="25"/>
  <c r="L15" i="25"/>
  <c r="L16" i="25"/>
  <c r="L17" i="25"/>
  <c r="L18" i="25"/>
  <c r="L19" i="25"/>
  <c r="L9" i="25"/>
  <c r="F6" i="25"/>
  <c r="F15" i="25"/>
  <c r="N6" i="25"/>
  <c r="F7" i="25"/>
  <c r="O7" i="25" s="1"/>
  <c r="I7" i="25"/>
  <c r="N7" i="25"/>
  <c r="F8" i="25"/>
  <c r="O8" i="25" s="1"/>
  <c r="I8" i="25"/>
  <c r="N8" i="25"/>
  <c r="F9" i="25"/>
  <c r="O9" i="25" s="1"/>
  <c r="I9" i="25"/>
  <c r="N9" i="25"/>
  <c r="F10" i="25"/>
  <c r="O10" i="25" s="1"/>
  <c r="I10" i="25"/>
  <c r="N10" i="25"/>
  <c r="F11" i="25"/>
  <c r="O11" i="25" s="1"/>
  <c r="I11" i="25"/>
  <c r="N11" i="25"/>
  <c r="F12" i="25"/>
  <c r="O12" i="25" s="1"/>
  <c r="I12" i="25"/>
  <c r="N12" i="25"/>
  <c r="F13" i="25"/>
  <c r="O13" i="25" s="1"/>
  <c r="I13" i="25"/>
  <c r="N13" i="25"/>
  <c r="F14" i="25"/>
  <c r="O14" i="25" s="1"/>
  <c r="I14" i="25"/>
  <c r="N14" i="25"/>
  <c r="I15" i="25"/>
  <c r="J15" i="25" s="1"/>
  <c r="N15" i="25"/>
  <c r="F16" i="25"/>
  <c r="I16" i="25"/>
  <c r="N16" i="25"/>
  <c r="F17" i="25"/>
  <c r="O17" i="25" s="1"/>
  <c r="I17" i="25"/>
  <c r="N17" i="25"/>
  <c r="F18" i="25"/>
  <c r="I18" i="25"/>
  <c r="N18" i="25"/>
  <c r="F19" i="25"/>
  <c r="O19" i="25" s="1"/>
  <c r="F5" i="25"/>
  <c r="G5" i="25" s="1"/>
  <c r="I5" i="25"/>
  <c r="N5" i="25"/>
  <c r="O6" i="25"/>
  <c r="O16" i="25"/>
  <c r="O18" i="25"/>
  <c r="O5" i="25"/>
  <c r="L11" i="8"/>
  <c r="L10" i="8"/>
  <c r="L8" i="8"/>
  <c r="L7" i="8"/>
  <c r="L6" i="8"/>
  <c r="F11" i="8"/>
  <c r="O11" i="8" s="1"/>
  <c r="F7" i="8"/>
  <c r="F10" i="8"/>
  <c r="F9" i="8"/>
  <c r="G9" i="8" s="1"/>
  <c r="J9" i="8" s="1"/>
  <c r="P9" i="8" s="1"/>
  <c r="F8" i="8"/>
  <c r="F6" i="8"/>
  <c r="G6" i="8" s="1"/>
  <c r="J6" i="8" s="1"/>
  <c r="P6" i="8" s="1"/>
  <c r="N21" i="6"/>
  <c r="N20" i="6"/>
  <c r="N19" i="6"/>
  <c r="N18" i="6"/>
  <c r="N17" i="6"/>
  <c r="N12" i="6"/>
  <c r="N13" i="6"/>
  <c r="N14" i="6"/>
  <c r="N15" i="6"/>
  <c r="N6" i="6"/>
  <c r="N7" i="6"/>
  <c r="N8" i="6"/>
  <c r="N9" i="6"/>
  <c r="N10" i="6"/>
  <c r="N11" i="6"/>
  <c r="N5" i="6"/>
  <c r="L21" i="6"/>
  <c r="L20" i="6"/>
  <c r="L19" i="6"/>
  <c r="L18" i="6"/>
  <c r="L17" i="6"/>
  <c r="L16" i="6"/>
  <c r="L15" i="6"/>
  <c r="L14" i="6"/>
  <c r="L12" i="6"/>
  <c r="L5" i="6"/>
  <c r="L6" i="6"/>
  <c r="L7" i="6"/>
  <c r="L8" i="6"/>
  <c r="L9" i="6"/>
  <c r="L10" i="6"/>
  <c r="L11" i="6"/>
  <c r="L4" i="6"/>
  <c r="F5" i="6"/>
  <c r="F21" i="6"/>
  <c r="G5" i="6" s="1"/>
  <c r="F6" i="6"/>
  <c r="F7" i="6"/>
  <c r="G7" i="6" s="1"/>
  <c r="F8" i="6"/>
  <c r="F9" i="6"/>
  <c r="G9" i="6" s="1"/>
  <c r="F10" i="6"/>
  <c r="F11" i="6"/>
  <c r="G11" i="6" s="1"/>
  <c r="F12" i="6"/>
  <c r="F13" i="6"/>
  <c r="G13" i="6" s="1"/>
  <c r="F14" i="6"/>
  <c r="F15" i="6"/>
  <c r="G15" i="6" s="1"/>
  <c r="F16" i="6"/>
  <c r="F17" i="6"/>
  <c r="G17" i="6" s="1"/>
  <c r="J17" i="6" s="1"/>
  <c r="P17" i="6" s="1"/>
  <c r="F18" i="6"/>
  <c r="F19" i="6"/>
  <c r="G19" i="6" s="1"/>
  <c r="F20" i="6"/>
  <c r="F4" i="6"/>
  <c r="G4" i="6" s="1"/>
  <c r="L20" i="1"/>
  <c r="L19" i="1"/>
  <c r="L18" i="1"/>
  <c r="L17" i="1"/>
  <c r="L16" i="1"/>
  <c r="L15" i="1"/>
  <c r="L14" i="1"/>
  <c r="L13" i="1"/>
  <c r="L12" i="1"/>
  <c r="L11" i="1"/>
  <c r="L10" i="1"/>
  <c r="L9" i="1"/>
  <c r="L6" i="1"/>
  <c r="L7" i="1"/>
  <c r="L5" i="1"/>
  <c r="F20" i="1"/>
  <c r="O20" i="1" s="1"/>
  <c r="F14" i="1"/>
  <c r="O14" i="1" s="1"/>
  <c r="F19" i="1"/>
  <c r="F18" i="1"/>
  <c r="G18" i="1" s="1"/>
  <c r="J18" i="1" s="1"/>
  <c r="F17" i="1"/>
  <c r="O17" i="1" s="1"/>
  <c r="F16" i="1"/>
  <c r="G16" i="1" s="1"/>
  <c r="J16" i="1" s="1"/>
  <c r="F15" i="1"/>
  <c r="O15" i="1" s="1"/>
  <c r="F6" i="1"/>
  <c r="G6" i="1" s="1"/>
  <c r="F7" i="1"/>
  <c r="F8" i="1"/>
  <c r="G8" i="1" s="1"/>
  <c r="J8" i="1" s="1"/>
  <c r="F9" i="1"/>
  <c r="O9" i="1" s="1"/>
  <c r="F10" i="1"/>
  <c r="G10" i="1" s="1"/>
  <c r="J10" i="1" s="1"/>
  <c r="F11" i="1"/>
  <c r="O11" i="1" s="1"/>
  <c r="F12" i="1"/>
  <c r="G12" i="1" s="1"/>
  <c r="J12" i="1" s="1"/>
  <c r="P12" i="1" s="1"/>
  <c r="F13" i="1"/>
  <c r="F5" i="1"/>
  <c r="G5" i="1" s="1"/>
  <c r="N12" i="36"/>
  <c r="N11" i="36"/>
  <c r="N10" i="36"/>
  <c r="N9" i="36"/>
  <c r="N8" i="36"/>
  <c r="N7" i="36"/>
  <c r="N5" i="36"/>
  <c r="N4" i="36"/>
  <c r="L12" i="36"/>
  <c r="L11" i="36"/>
  <c r="L10" i="36"/>
  <c r="L9" i="36"/>
  <c r="L8" i="36"/>
  <c r="L6" i="36"/>
  <c r="L5" i="36"/>
  <c r="F11" i="36"/>
  <c r="O11" i="36" s="1"/>
  <c r="F12" i="36"/>
  <c r="O12" i="36" s="1"/>
  <c r="F10" i="36"/>
  <c r="F9" i="36"/>
  <c r="F8" i="36"/>
  <c r="F7" i="36"/>
  <c r="F6" i="36"/>
  <c r="F5" i="36"/>
  <c r="F4" i="36"/>
  <c r="N33" i="24"/>
  <c r="N28" i="24"/>
  <c r="N26" i="24"/>
  <c r="L33" i="24"/>
  <c r="L32" i="24"/>
  <c r="L31" i="24"/>
  <c r="L30" i="24"/>
  <c r="L29" i="24"/>
  <c r="L28" i="24"/>
  <c r="L27" i="24"/>
  <c r="L25" i="24"/>
  <c r="I26" i="24"/>
  <c r="L10" i="24"/>
  <c r="L8" i="24"/>
  <c r="L7" i="24"/>
  <c r="L6" i="24"/>
  <c r="L5" i="24"/>
  <c r="L4" i="24"/>
  <c r="L48" i="23"/>
  <c r="L47" i="23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4" i="23"/>
  <c r="L23" i="23"/>
  <c r="L22" i="23"/>
  <c r="L21" i="23"/>
  <c r="L20" i="23"/>
  <c r="L19" i="23"/>
  <c r="J41" i="23"/>
  <c r="N60" i="23"/>
  <c r="N54" i="23"/>
  <c r="L60" i="23"/>
  <c r="L59" i="23"/>
  <c r="L58" i="23"/>
  <c r="L57" i="23"/>
  <c r="L56" i="23"/>
  <c r="L55" i="23"/>
  <c r="L53" i="23"/>
  <c r="I54" i="23"/>
  <c r="F38" i="24"/>
  <c r="N41" i="24"/>
  <c r="N40" i="24"/>
  <c r="N65" i="24"/>
  <c r="N64" i="24"/>
  <c r="N63" i="24"/>
  <c r="N62" i="24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6" i="24"/>
  <c r="N45" i="24"/>
  <c r="N44" i="24"/>
  <c r="N43" i="24"/>
  <c r="N42" i="24"/>
  <c r="N38" i="24"/>
  <c r="L65" i="24"/>
  <c r="L64" i="24"/>
  <c r="L63" i="24"/>
  <c r="L62" i="24"/>
  <c r="L61" i="24"/>
  <c r="L60" i="24"/>
  <c r="L59" i="24"/>
  <c r="L58" i="24"/>
  <c r="L57" i="24"/>
  <c r="L55" i="24"/>
  <c r="L54" i="24"/>
  <c r="L53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J57" i="24"/>
  <c r="N5" i="7"/>
  <c r="L5" i="7"/>
  <c r="F5" i="7"/>
  <c r="O5" i="7" s="1"/>
  <c r="F4" i="7"/>
  <c r="I5" i="7"/>
  <c r="J4" i="7"/>
  <c r="P4" i="7" s="1"/>
  <c r="N22" i="20"/>
  <c r="N21" i="20"/>
  <c r="N20" i="20"/>
  <c r="N19" i="20"/>
  <c r="N17" i="20"/>
  <c r="N16" i="20"/>
  <c r="N15" i="20"/>
  <c r="N14" i="20"/>
  <c r="N13" i="20"/>
  <c r="N12" i="20"/>
  <c r="N11" i="20"/>
  <c r="N10" i="20"/>
  <c r="N9" i="20"/>
  <c r="N7" i="20"/>
  <c r="N8" i="20"/>
  <c r="N6" i="20"/>
  <c r="L20" i="20"/>
  <c r="L21" i="20"/>
  <c r="L22" i="20"/>
  <c r="L7" i="20"/>
  <c r="L8" i="20" s="1"/>
  <c r="L9" i="20" s="1"/>
  <c r="L10" i="20" s="1"/>
  <c r="F22" i="20"/>
  <c r="F14" i="20"/>
  <c r="F21" i="20"/>
  <c r="O21" i="20" s="1"/>
  <c r="F20" i="20"/>
  <c r="F19" i="20"/>
  <c r="G19" i="20" s="1"/>
  <c r="J19" i="20" s="1"/>
  <c r="F18" i="20"/>
  <c r="F17" i="20"/>
  <c r="O17" i="20" s="1"/>
  <c r="F16" i="20"/>
  <c r="G16" i="20" s="1"/>
  <c r="J16" i="20" s="1"/>
  <c r="F15" i="20"/>
  <c r="J14" i="20"/>
  <c r="F13" i="20"/>
  <c r="F12" i="20"/>
  <c r="F11" i="20"/>
  <c r="O11" i="20" s="1"/>
  <c r="F10" i="20"/>
  <c r="F9" i="20"/>
  <c r="F8" i="20"/>
  <c r="F7" i="20"/>
  <c r="O7" i="20" s="1"/>
  <c r="F6" i="20"/>
  <c r="O6" i="20" s="1"/>
  <c r="J21" i="6"/>
  <c r="N4" i="6"/>
  <c r="J14" i="1"/>
  <c r="J12" i="36"/>
  <c r="F13" i="3"/>
  <c r="F10" i="3"/>
  <c r="F12" i="3"/>
  <c r="F11" i="3"/>
  <c r="G11" i="3" s="1"/>
  <c r="J11" i="3" s="1"/>
  <c r="F9" i="3"/>
  <c r="F8" i="3"/>
  <c r="G8" i="3" s="1"/>
  <c r="J8" i="3" s="1"/>
  <c r="F7" i="3"/>
  <c r="F6" i="3"/>
  <c r="G6" i="3" s="1"/>
  <c r="J6" i="3" s="1"/>
  <c r="F5" i="3"/>
  <c r="F21" i="23"/>
  <c r="O21" i="23" s="1"/>
  <c r="F41" i="23"/>
  <c r="O41" i="23" s="1"/>
  <c r="F29" i="23"/>
  <c r="O29" i="23" s="1"/>
  <c r="F48" i="23"/>
  <c r="G48" i="23" s="1"/>
  <c r="F47" i="23"/>
  <c r="F46" i="23"/>
  <c r="G46" i="23" s="1"/>
  <c r="F45" i="23"/>
  <c r="F44" i="23"/>
  <c r="F43" i="23"/>
  <c r="F42" i="23"/>
  <c r="F40" i="23"/>
  <c r="O40" i="23" s="1"/>
  <c r="F39" i="23"/>
  <c r="O39" i="23" s="1"/>
  <c r="F38" i="23"/>
  <c r="F37" i="23"/>
  <c r="O37" i="23" s="1"/>
  <c r="F36" i="23"/>
  <c r="O36" i="23" s="1"/>
  <c r="F35" i="23"/>
  <c r="O35" i="23" s="1"/>
  <c r="F34" i="23"/>
  <c r="F33" i="23"/>
  <c r="O33" i="23" s="1"/>
  <c r="F32" i="23"/>
  <c r="O32" i="23" s="1"/>
  <c r="F31" i="23"/>
  <c r="O31" i="23" s="1"/>
  <c r="F30" i="23"/>
  <c r="F28" i="23"/>
  <c r="G28" i="23" s="1"/>
  <c r="F27" i="23"/>
  <c r="O27" i="23" s="1"/>
  <c r="F26" i="23"/>
  <c r="G26" i="23" s="1"/>
  <c r="F25" i="23"/>
  <c r="O25" i="23" s="1"/>
  <c r="F24" i="23"/>
  <c r="G24" i="23" s="1"/>
  <c r="F23" i="23"/>
  <c r="O23" i="23" s="1"/>
  <c r="F20" i="23"/>
  <c r="G20" i="23" s="1"/>
  <c r="F22" i="23"/>
  <c r="F19" i="23"/>
  <c r="G19" i="23" s="1"/>
  <c r="N48" i="23"/>
  <c r="N47" i="23"/>
  <c r="N46" i="23"/>
  <c r="N45" i="23"/>
  <c r="N44" i="23"/>
  <c r="N43" i="23"/>
  <c r="N42" i="23"/>
  <c r="N41" i="23"/>
  <c r="N40" i="23"/>
  <c r="N27" i="23"/>
  <c r="N39" i="23" s="1"/>
  <c r="N26" i="23"/>
  <c r="N38" i="23" s="1"/>
  <c r="N37" i="23"/>
  <c r="N36" i="23"/>
  <c r="N35" i="23"/>
  <c r="N34" i="23"/>
  <c r="N33" i="23"/>
  <c r="N32" i="23"/>
  <c r="N31" i="23"/>
  <c r="N30" i="23"/>
  <c r="N29" i="23"/>
  <c r="N28" i="23"/>
  <c r="N24" i="23"/>
  <c r="N23" i="23"/>
  <c r="N22" i="23"/>
  <c r="N21" i="23"/>
  <c r="N20" i="23"/>
  <c r="N19" i="23"/>
  <c r="O48" i="23"/>
  <c r="O22" i="23"/>
  <c r="F46" i="24"/>
  <c r="O46" i="24" s="1"/>
  <c r="F53" i="24"/>
  <c r="O53" i="24" s="1"/>
  <c r="F65" i="24"/>
  <c r="O65" i="24" s="1"/>
  <c r="F64" i="24"/>
  <c r="F63" i="24"/>
  <c r="O63" i="24" s="1"/>
  <c r="F62" i="24"/>
  <c r="F61" i="24"/>
  <c r="F60" i="24"/>
  <c r="O60" i="24" s="1"/>
  <c r="F59" i="24"/>
  <c r="F58" i="24"/>
  <c r="O58" i="24" s="1"/>
  <c r="F57" i="24"/>
  <c r="O57" i="24" s="1"/>
  <c r="F56" i="24"/>
  <c r="O56" i="24" s="1"/>
  <c r="F55" i="24"/>
  <c r="O55" i="24" s="1"/>
  <c r="F54" i="24"/>
  <c r="O54" i="24" s="1"/>
  <c r="F52" i="24"/>
  <c r="G52" i="24" s="1"/>
  <c r="F51" i="24"/>
  <c r="O51" i="24" s="1"/>
  <c r="F50" i="24"/>
  <c r="G50" i="24" s="1"/>
  <c r="F49" i="24"/>
  <c r="O49" i="24" s="1"/>
  <c r="F48" i="24"/>
  <c r="G48" i="24" s="1"/>
  <c r="F47" i="24"/>
  <c r="O47" i="24" s="1"/>
  <c r="F45" i="24"/>
  <c r="O45" i="24" s="1"/>
  <c r="F44" i="24"/>
  <c r="O44" i="24" s="1"/>
  <c r="F43" i="24"/>
  <c r="O43" i="24" s="1"/>
  <c r="F42" i="24"/>
  <c r="O42" i="24" s="1"/>
  <c r="F41" i="24"/>
  <c r="O41" i="24" s="1"/>
  <c r="F40" i="24"/>
  <c r="O40" i="24" s="1"/>
  <c r="F39" i="24"/>
  <c r="O39" i="24" s="1"/>
  <c r="F12" i="23"/>
  <c r="F11" i="23"/>
  <c r="O11" i="23" s="1"/>
  <c r="F10" i="23"/>
  <c r="F9" i="23"/>
  <c r="O9" i="23" s="1"/>
  <c r="F8" i="23"/>
  <c r="F7" i="23"/>
  <c r="O7" i="23" s="1"/>
  <c r="F6" i="23"/>
  <c r="O6" i="23" s="1"/>
  <c r="F5" i="23"/>
  <c r="O5" i="23" s="1"/>
  <c r="F4" i="23"/>
  <c r="O4" i="23" s="1"/>
  <c r="J4" i="23"/>
  <c r="F10" i="24"/>
  <c r="O10" i="24" s="1"/>
  <c r="F9" i="24"/>
  <c r="O9" i="24" s="1"/>
  <c r="F8" i="24"/>
  <c r="O8" i="24" s="1"/>
  <c r="F7" i="24"/>
  <c r="O7" i="24" s="1"/>
  <c r="F6" i="24"/>
  <c r="F5" i="24"/>
  <c r="O5" i="24" s="1"/>
  <c r="F4" i="24"/>
  <c r="O4" i="24" s="1"/>
  <c r="J4" i="24"/>
  <c r="O6" i="24"/>
  <c r="O8" i="36"/>
  <c r="F60" i="23"/>
  <c r="F59" i="23"/>
  <c r="O59" i="23" s="1"/>
  <c r="I60" i="23"/>
  <c r="I59" i="23"/>
  <c r="J59" i="23" s="1"/>
  <c r="F58" i="23"/>
  <c r="O58" i="23" s="1"/>
  <c r="I58" i="23"/>
  <c r="N58" i="23"/>
  <c r="F57" i="23"/>
  <c r="I57" i="23"/>
  <c r="N57" i="23"/>
  <c r="F56" i="23"/>
  <c r="F55" i="23"/>
  <c r="I55" i="23"/>
  <c r="N55" i="23"/>
  <c r="F54" i="23"/>
  <c r="O54" i="23" s="1"/>
  <c r="F53" i="23"/>
  <c r="O53" i="23" s="1"/>
  <c r="I53" i="23"/>
  <c r="F52" i="23"/>
  <c r="O52" i="23" s="1"/>
  <c r="I52" i="23"/>
  <c r="L52" i="23"/>
  <c r="N52" i="23"/>
  <c r="N31" i="24"/>
  <c r="N30" i="24"/>
  <c r="N24" i="24"/>
  <c r="F31" i="24"/>
  <c r="O31" i="24" s="1"/>
  <c r="F32" i="24"/>
  <c r="O32" i="24" s="1"/>
  <c r="F30" i="24"/>
  <c r="F29" i="24"/>
  <c r="G29" i="24" s="1"/>
  <c r="J29" i="24" s="1"/>
  <c r="F28" i="24"/>
  <c r="O28" i="24" s="1"/>
  <c r="F27" i="24"/>
  <c r="G27" i="24" s="1"/>
  <c r="J27" i="24" s="1"/>
  <c r="F26" i="24"/>
  <c r="O26" i="24" s="1"/>
  <c r="F25" i="24"/>
  <c r="G25" i="24" s="1"/>
  <c r="J25" i="24" s="1"/>
  <c r="F24" i="24"/>
  <c r="J32" i="24"/>
  <c r="O24" i="24"/>
  <c r="F33" i="24"/>
  <c r="G33" i="24" s="1"/>
  <c r="J33" i="24" s="1"/>
  <c r="O30" i="24"/>
  <c r="L19" i="24"/>
  <c r="L17" i="24"/>
  <c r="J19" i="24"/>
  <c r="F18" i="24"/>
  <c r="F19" i="24"/>
  <c r="O19" i="24" s="1"/>
  <c r="F17" i="24"/>
  <c r="P19" i="24"/>
  <c r="O17" i="24"/>
  <c r="O19" i="1"/>
  <c r="O5" i="1"/>
  <c r="J7" i="8"/>
  <c r="P7" i="8" s="1"/>
  <c r="O9" i="8"/>
  <c r="O6" i="8"/>
  <c r="O20" i="6"/>
  <c r="O8" i="3"/>
  <c r="O18" i="6"/>
  <c r="O10" i="6"/>
  <c r="O8" i="6"/>
  <c r="O6" i="6"/>
  <c r="O5" i="6"/>
  <c r="O22" i="20"/>
  <c r="O20" i="20"/>
  <c r="O19" i="20"/>
  <c r="O18" i="20"/>
  <c r="O15" i="20"/>
  <c r="O12" i="20"/>
  <c r="O9" i="20"/>
  <c r="O5" i="3"/>
  <c r="O6" i="3"/>
  <c r="J10" i="3"/>
  <c r="P10" i="3" s="1"/>
  <c r="O10" i="3"/>
  <c r="L4" i="36"/>
  <c r="P4" i="24" l="1"/>
  <c r="G8" i="8"/>
  <c r="J8" i="8" s="1"/>
  <c r="P8" i="8" s="1"/>
  <c r="G10" i="8"/>
  <c r="J10" i="8" s="1"/>
  <c r="P10" i="8" s="1"/>
  <c r="G5" i="7"/>
  <c r="J5" i="7" s="1"/>
  <c r="P5" i="7" s="1"/>
  <c r="P11" i="3"/>
  <c r="O11" i="3"/>
  <c r="G5" i="3"/>
  <c r="J5" i="3" s="1"/>
  <c r="P5" i="3" s="1"/>
  <c r="G7" i="3"/>
  <c r="J7" i="3" s="1"/>
  <c r="P7" i="3" s="1"/>
  <c r="G9" i="3"/>
  <c r="J9" i="3" s="1"/>
  <c r="P9" i="3" s="1"/>
  <c r="G12" i="3"/>
  <c r="J12" i="3" s="1"/>
  <c r="P12" i="3" s="1"/>
  <c r="G13" i="3"/>
  <c r="J13" i="3" s="1"/>
  <c r="G11" i="8"/>
  <c r="J11" i="8" s="1"/>
  <c r="P11" i="8" s="1"/>
  <c r="P13" i="3"/>
  <c r="O7" i="8"/>
  <c r="O4" i="6"/>
  <c r="O4" i="7"/>
  <c r="O8" i="8"/>
  <c r="O10" i="8"/>
  <c r="O12" i="3"/>
  <c r="G30" i="23"/>
  <c r="G34" i="23"/>
  <c r="G38" i="23"/>
  <c r="G43" i="23"/>
  <c r="G45" i="23"/>
  <c r="J45" i="23" s="1"/>
  <c r="P12" i="36"/>
  <c r="G8" i="20"/>
  <c r="J8" i="20" s="1"/>
  <c r="P8" i="20" s="1"/>
  <c r="G10" i="20"/>
  <c r="J10" i="20" s="1"/>
  <c r="P10" i="20" s="1"/>
  <c r="G12" i="20"/>
  <c r="J12" i="20" s="1"/>
  <c r="G13" i="20"/>
  <c r="J13" i="20" s="1"/>
  <c r="G4" i="36"/>
  <c r="J4" i="36" s="1"/>
  <c r="P4" i="36" s="1"/>
  <c r="G6" i="36"/>
  <c r="J6" i="36" s="1"/>
  <c r="P6" i="36" s="1"/>
  <c r="G8" i="36"/>
  <c r="J8" i="36" s="1"/>
  <c r="P8" i="36" s="1"/>
  <c r="G10" i="36"/>
  <c r="J10" i="36" s="1"/>
  <c r="P10" i="36" s="1"/>
  <c r="J5" i="25"/>
  <c r="P5" i="25" s="1"/>
  <c r="P15" i="25"/>
  <c r="G6" i="25"/>
  <c r="J6" i="25" s="1"/>
  <c r="P6" i="25" s="1"/>
  <c r="P59" i="23"/>
  <c r="J20" i="23"/>
  <c r="J24" i="23"/>
  <c r="J26" i="23"/>
  <c r="P26" i="23" s="1"/>
  <c r="J28" i="23"/>
  <c r="J48" i="23"/>
  <c r="P48" i="23" s="1"/>
  <c r="G54" i="23"/>
  <c r="J54" i="23" s="1"/>
  <c r="P54" i="23" s="1"/>
  <c r="G56" i="23"/>
  <c r="J56" i="23" s="1"/>
  <c r="P56" i="23" s="1"/>
  <c r="G58" i="23"/>
  <c r="J30" i="23"/>
  <c r="P30" i="23" s="1"/>
  <c r="J34" i="23"/>
  <c r="J38" i="23"/>
  <c r="P38" i="23" s="1"/>
  <c r="O56" i="23"/>
  <c r="G52" i="23"/>
  <c r="J52" i="23" s="1"/>
  <c r="P52" i="23" s="1"/>
  <c r="G53" i="23"/>
  <c r="G55" i="23"/>
  <c r="J55" i="23" s="1"/>
  <c r="P55" i="23" s="1"/>
  <c r="G57" i="23"/>
  <c r="P20" i="23"/>
  <c r="P24" i="23"/>
  <c r="P45" i="23"/>
  <c r="G29" i="23"/>
  <c r="J29" i="23" s="1"/>
  <c r="P29" i="23" s="1"/>
  <c r="P28" i="23"/>
  <c r="P4" i="23"/>
  <c r="G7" i="23"/>
  <c r="J7" i="23" s="1"/>
  <c r="G11" i="23"/>
  <c r="J11" i="23" s="1"/>
  <c r="O19" i="23"/>
  <c r="O26" i="23"/>
  <c r="O45" i="23"/>
  <c r="P41" i="23"/>
  <c r="G21" i="23"/>
  <c r="J21" i="23" s="1"/>
  <c r="P21" i="23" s="1"/>
  <c r="G32" i="23"/>
  <c r="J32" i="23" s="1"/>
  <c r="G36" i="23"/>
  <c r="J36" i="23" s="1"/>
  <c r="P36" i="23" s="1"/>
  <c r="G40" i="23"/>
  <c r="J40" i="23" s="1"/>
  <c r="J43" i="23"/>
  <c r="P43" i="23" s="1"/>
  <c r="J46" i="23"/>
  <c r="P46" i="23" s="1"/>
  <c r="G5" i="23"/>
  <c r="J5" i="23" s="1"/>
  <c r="P5" i="23" s="1"/>
  <c r="G9" i="23"/>
  <c r="J9" i="23" s="1"/>
  <c r="P9" i="23" s="1"/>
  <c r="G6" i="23"/>
  <c r="J6" i="23" s="1"/>
  <c r="P6" i="23" s="1"/>
  <c r="P11" i="23"/>
  <c r="P7" i="23"/>
  <c r="O55" i="23"/>
  <c r="O57" i="23"/>
  <c r="J58" i="23"/>
  <c r="P58" i="23" s="1"/>
  <c r="O20" i="23"/>
  <c r="O24" i="23"/>
  <c r="O28" i="23"/>
  <c r="O30" i="23"/>
  <c r="O34" i="23"/>
  <c r="O38" i="23"/>
  <c r="O43" i="23"/>
  <c r="O46" i="23"/>
  <c r="G22" i="23"/>
  <c r="J22" i="23" s="1"/>
  <c r="P22" i="23" s="1"/>
  <c r="G31" i="23"/>
  <c r="J31" i="23" s="1"/>
  <c r="P31" i="23" s="1"/>
  <c r="G33" i="23"/>
  <c r="J33" i="23" s="1"/>
  <c r="P33" i="23" s="1"/>
  <c r="G35" i="23"/>
  <c r="J35" i="23" s="1"/>
  <c r="P35" i="23" s="1"/>
  <c r="G37" i="23"/>
  <c r="J37" i="23" s="1"/>
  <c r="P37" i="23" s="1"/>
  <c r="G39" i="23"/>
  <c r="J39" i="23" s="1"/>
  <c r="P39" i="23" s="1"/>
  <c r="G25" i="23"/>
  <c r="J25" i="23" s="1"/>
  <c r="P25" i="23" s="1"/>
  <c r="G60" i="23"/>
  <c r="J60" i="23" s="1"/>
  <c r="P60" i="23" s="1"/>
  <c r="O60" i="23"/>
  <c r="P32" i="23"/>
  <c r="P40" i="23"/>
  <c r="J53" i="23"/>
  <c r="P53" i="23" s="1"/>
  <c r="J57" i="23"/>
  <c r="P57" i="23" s="1"/>
  <c r="G8" i="23"/>
  <c r="J8" i="23" s="1"/>
  <c r="P8" i="23" s="1"/>
  <c r="O8" i="23"/>
  <c r="G10" i="23"/>
  <c r="J10" i="23" s="1"/>
  <c r="P10" i="23" s="1"/>
  <c r="O10" i="23"/>
  <c r="G12" i="23"/>
  <c r="J12" i="23" s="1"/>
  <c r="P12" i="23" s="1"/>
  <c r="O12" i="23"/>
  <c r="G42" i="23"/>
  <c r="J42" i="23" s="1"/>
  <c r="P42" i="23" s="1"/>
  <c r="O42" i="23"/>
  <c r="G44" i="23"/>
  <c r="J44" i="23" s="1"/>
  <c r="P44" i="23" s="1"/>
  <c r="O44" i="23"/>
  <c r="G47" i="23"/>
  <c r="J47" i="23" s="1"/>
  <c r="P47" i="23" s="1"/>
  <c r="O47" i="23"/>
  <c r="J19" i="23"/>
  <c r="P19" i="23" s="1"/>
  <c r="G23" i="23"/>
  <c r="J23" i="23" s="1"/>
  <c r="P23" i="23" s="1"/>
  <c r="G27" i="23"/>
  <c r="J27" i="23" s="1"/>
  <c r="P27" i="23" s="1"/>
  <c r="P34" i="23"/>
  <c r="P33" i="24"/>
  <c r="P32" i="24"/>
  <c r="P25" i="24"/>
  <c r="G17" i="24"/>
  <c r="J17" i="24" s="1"/>
  <c r="O25" i="24"/>
  <c r="O27" i="24"/>
  <c r="O29" i="24"/>
  <c r="O33" i="24"/>
  <c r="G6" i="24"/>
  <c r="J6" i="24" s="1"/>
  <c r="P6" i="24" s="1"/>
  <c r="G7" i="24"/>
  <c r="J7" i="24" s="1"/>
  <c r="P7" i="24" s="1"/>
  <c r="G9" i="24"/>
  <c r="J9" i="24" s="1"/>
  <c r="P9" i="24" s="1"/>
  <c r="J48" i="24"/>
  <c r="P48" i="24" s="1"/>
  <c r="J50" i="24"/>
  <c r="P50" i="24" s="1"/>
  <c r="J52" i="24"/>
  <c r="P52" i="24" s="1"/>
  <c r="P57" i="24"/>
  <c r="G18" i="24"/>
  <c r="P27" i="24"/>
  <c r="P29" i="24"/>
  <c r="G5" i="24"/>
  <c r="J5" i="24" s="1"/>
  <c r="P5" i="24" s="1"/>
  <c r="G8" i="24"/>
  <c r="J8" i="24" s="1"/>
  <c r="P8" i="24" s="1"/>
  <c r="G10" i="24"/>
  <c r="J10" i="24" s="1"/>
  <c r="P10" i="24" s="1"/>
  <c r="O59" i="24"/>
  <c r="G59" i="24"/>
  <c r="J59" i="24" s="1"/>
  <c r="P59" i="24" s="1"/>
  <c r="O61" i="24"/>
  <c r="G61" i="24"/>
  <c r="J61" i="24" s="1"/>
  <c r="P61" i="24" s="1"/>
  <c r="O62" i="24"/>
  <c r="G62" i="24"/>
  <c r="J62" i="24" s="1"/>
  <c r="P62" i="24" s="1"/>
  <c r="O64" i="24"/>
  <c r="G64" i="24"/>
  <c r="J64" i="24" s="1"/>
  <c r="P64" i="24" s="1"/>
  <c r="G42" i="24"/>
  <c r="J42" i="24" s="1"/>
  <c r="P42" i="24" s="1"/>
  <c r="G46" i="24"/>
  <c r="J46" i="24" s="1"/>
  <c r="P46" i="24" s="1"/>
  <c r="G49" i="24"/>
  <c r="J49" i="24" s="1"/>
  <c r="P49" i="24" s="1"/>
  <c r="G53" i="24"/>
  <c r="J53" i="24" s="1"/>
  <c r="P53" i="24" s="1"/>
  <c r="G58" i="24"/>
  <c r="J58" i="24" s="1"/>
  <c r="P58" i="24" s="1"/>
  <c r="G65" i="24"/>
  <c r="J65" i="24" s="1"/>
  <c r="P65" i="24" s="1"/>
  <c r="O50" i="24"/>
  <c r="O18" i="24"/>
  <c r="G24" i="24"/>
  <c r="J24" i="24" s="1"/>
  <c r="P24" i="24" s="1"/>
  <c r="G26" i="24"/>
  <c r="J26" i="24" s="1"/>
  <c r="P26" i="24" s="1"/>
  <c r="G28" i="24"/>
  <c r="J28" i="24" s="1"/>
  <c r="P28" i="24" s="1"/>
  <c r="G30" i="24"/>
  <c r="J30" i="24" s="1"/>
  <c r="P30" i="24" s="1"/>
  <c r="G39" i="24"/>
  <c r="J39" i="24" s="1"/>
  <c r="P39" i="24" s="1"/>
  <c r="G41" i="24"/>
  <c r="J41" i="24" s="1"/>
  <c r="P41" i="24" s="1"/>
  <c r="G43" i="24"/>
  <c r="J43" i="24" s="1"/>
  <c r="P43" i="24" s="1"/>
  <c r="G45" i="24"/>
  <c r="J45" i="24" s="1"/>
  <c r="P45" i="24" s="1"/>
  <c r="G54" i="24"/>
  <c r="J54" i="24" s="1"/>
  <c r="P54" i="24" s="1"/>
  <c r="G56" i="24"/>
  <c r="J56" i="24" s="1"/>
  <c r="P56" i="24" s="1"/>
  <c r="G40" i="24"/>
  <c r="J40" i="24" s="1"/>
  <c r="P40" i="24" s="1"/>
  <c r="G44" i="24"/>
  <c r="J44" i="24" s="1"/>
  <c r="P44" i="24" s="1"/>
  <c r="G47" i="24"/>
  <c r="J47" i="24" s="1"/>
  <c r="P47" i="24" s="1"/>
  <c r="G51" i="24"/>
  <c r="J51" i="24" s="1"/>
  <c r="P51" i="24" s="1"/>
  <c r="G55" i="24"/>
  <c r="J55" i="24" s="1"/>
  <c r="P55" i="24" s="1"/>
  <c r="G60" i="24"/>
  <c r="J60" i="24" s="1"/>
  <c r="P60" i="24" s="1"/>
  <c r="G63" i="24"/>
  <c r="J63" i="24" s="1"/>
  <c r="P63" i="24" s="1"/>
  <c r="O38" i="24"/>
  <c r="G38" i="24"/>
  <c r="J38" i="24" s="1"/>
  <c r="P38" i="24" s="1"/>
  <c r="O48" i="24"/>
  <c r="O52" i="24"/>
  <c r="G31" i="24"/>
  <c r="J31" i="24" s="1"/>
  <c r="P31" i="24" s="1"/>
  <c r="O15" i="25"/>
  <c r="G19" i="25"/>
  <c r="J19" i="25" s="1"/>
  <c r="P19" i="25" s="1"/>
  <c r="G18" i="25"/>
  <c r="J18" i="25" s="1"/>
  <c r="P18" i="25" s="1"/>
  <c r="G17" i="25"/>
  <c r="J17" i="25" s="1"/>
  <c r="P17" i="25" s="1"/>
  <c r="G16" i="25"/>
  <c r="J16" i="25" s="1"/>
  <c r="P16" i="25" s="1"/>
  <c r="G14" i="25"/>
  <c r="J14" i="25" s="1"/>
  <c r="P14" i="25" s="1"/>
  <c r="G13" i="25"/>
  <c r="J13" i="25" s="1"/>
  <c r="P13" i="25" s="1"/>
  <c r="G12" i="25"/>
  <c r="J12" i="25" s="1"/>
  <c r="P12" i="25" s="1"/>
  <c r="G11" i="25"/>
  <c r="J11" i="25" s="1"/>
  <c r="P11" i="25" s="1"/>
  <c r="G10" i="25"/>
  <c r="J10" i="25" s="1"/>
  <c r="P10" i="25" s="1"/>
  <c r="G9" i="25"/>
  <c r="J9" i="25" s="1"/>
  <c r="P9" i="25" s="1"/>
  <c r="G8" i="25"/>
  <c r="J8" i="25" s="1"/>
  <c r="P8" i="25" s="1"/>
  <c r="G7" i="25"/>
  <c r="J7" i="25" s="1"/>
  <c r="P7" i="25" s="1"/>
  <c r="O4" i="36"/>
  <c r="G11" i="36"/>
  <c r="J11" i="36" s="1"/>
  <c r="P11" i="36" s="1"/>
  <c r="O6" i="36"/>
  <c r="O10" i="36"/>
  <c r="G5" i="36"/>
  <c r="J5" i="36" s="1"/>
  <c r="P5" i="36" s="1"/>
  <c r="O5" i="36"/>
  <c r="G7" i="36"/>
  <c r="J7" i="36" s="1"/>
  <c r="P7" i="36" s="1"/>
  <c r="O7" i="36"/>
  <c r="G9" i="36"/>
  <c r="J9" i="36" s="1"/>
  <c r="P9" i="36" s="1"/>
  <c r="O9" i="36"/>
  <c r="O13" i="20"/>
  <c r="G22" i="20"/>
  <c r="J22" i="20" s="1"/>
  <c r="P22" i="20" s="1"/>
  <c r="O8" i="20"/>
  <c r="O10" i="20"/>
  <c r="L11" i="20"/>
  <c r="L12" i="20" s="1"/>
  <c r="O14" i="20"/>
  <c r="O16" i="20"/>
  <c r="G6" i="20"/>
  <c r="J6" i="20" s="1"/>
  <c r="P6" i="20" s="1"/>
  <c r="G7" i="20"/>
  <c r="J7" i="20" s="1"/>
  <c r="P7" i="20" s="1"/>
  <c r="G9" i="20"/>
  <c r="J9" i="20" s="1"/>
  <c r="P9" i="20" s="1"/>
  <c r="G11" i="20"/>
  <c r="J11" i="20" s="1"/>
  <c r="G15" i="20"/>
  <c r="J15" i="20" s="1"/>
  <c r="G17" i="20"/>
  <c r="J17" i="20" s="1"/>
  <c r="G18" i="20"/>
  <c r="J18" i="20" s="1"/>
  <c r="G20" i="20"/>
  <c r="J20" i="20" s="1"/>
  <c r="P20" i="20" s="1"/>
  <c r="G21" i="20"/>
  <c r="J21" i="20" s="1"/>
  <c r="P21" i="20" s="1"/>
  <c r="O15" i="6"/>
  <c r="O13" i="6"/>
  <c r="P21" i="6"/>
  <c r="G20" i="6"/>
  <c r="G18" i="6"/>
  <c r="G16" i="6"/>
  <c r="J16" i="6" s="1"/>
  <c r="P16" i="6" s="1"/>
  <c r="G14" i="6"/>
  <c r="G12" i="6"/>
  <c r="J12" i="6" s="1"/>
  <c r="P12" i="6" s="1"/>
  <c r="G10" i="6"/>
  <c r="J10" i="6" s="1"/>
  <c r="P10" i="6" s="1"/>
  <c r="G8" i="6"/>
  <c r="J8" i="6" s="1"/>
  <c r="P8" i="6" s="1"/>
  <c r="G6" i="6"/>
  <c r="J15" i="6"/>
  <c r="P15" i="6" s="1"/>
  <c r="J13" i="6"/>
  <c r="P13" i="6" s="1"/>
  <c r="J11" i="6"/>
  <c r="P11" i="6" s="1"/>
  <c r="J9" i="6"/>
  <c r="P9" i="6" s="1"/>
  <c r="J7" i="6"/>
  <c r="P7" i="6" s="1"/>
  <c r="J5" i="6"/>
  <c r="P5" i="6" s="1"/>
  <c r="J20" i="6"/>
  <c r="P20" i="6" s="1"/>
  <c r="J18" i="6"/>
  <c r="P18" i="6" s="1"/>
  <c r="O7" i="6"/>
  <c r="O9" i="6"/>
  <c r="O11" i="6"/>
  <c r="O16" i="6"/>
  <c r="O19" i="6"/>
  <c r="O17" i="6"/>
  <c r="O21" i="6"/>
  <c r="O12" i="6"/>
  <c r="O14" i="6"/>
  <c r="J4" i="6"/>
  <c r="P4" i="6" s="1"/>
  <c r="J19" i="6"/>
  <c r="P19" i="6" s="1"/>
  <c r="J14" i="6"/>
  <c r="P14" i="6" s="1"/>
  <c r="J6" i="6"/>
  <c r="P6" i="6" s="1"/>
  <c r="P14" i="1"/>
  <c r="J5" i="1"/>
  <c r="P5" i="1" s="1"/>
  <c r="P10" i="1"/>
  <c r="P8" i="1"/>
  <c r="P16" i="1"/>
  <c r="P18" i="1"/>
  <c r="G20" i="1"/>
  <c r="J20" i="1" s="1"/>
  <c r="P20" i="1" s="1"/>
  <c r="J6" i="1"/>
  <c r="P6" i="1" s="1"/>
  <c r="O8" i="1"/>
  <c r="G13" i="1"/>
  <c r="J13" i="1" s="1"/>
  <c r="P13" i="1" s="1"/>
  <c r="G11" i="1"/>
  <c r="J11" i="1" s="1"/>
  <c r="P11" i="1" s="1"/>
  <c r="G9" i="1"/>
  <c r="J9" i="1" s="1"/>
  <c r="P9" i="1" s="1"/>
  <c r="G7" i="1"/>
  <c r="J7" i="1" s="1"/>
  <c r="P7" i="1" s="1"/>
  <c r="G15" i="1"/>
  <c r="J15" i="1" s="1"/>
  <c r="P15" i="1" s="1"/>
  <c r="G17" i="1"/>
  <c r="J17" i="1" s="1"/>
  <c r="P17" i="1" s="1"/>
  <c r="G19" i="1"/>
  <c r="J19" i="1" s="1"/>
  <c r="P19" i="1" s="1"/>
  <c r="O6" i="1"/>
  <c r="O13" i="1"/>
  <c r="O7" i="1"/>
  <c r="O10" i="1"/>
  <c r="O12" i="1"/>
  <c r="O16" i="1"/>
  <c r="O18" i="1"/>
  <c r="O7" i="3"/>
  <c r="P6" i="3"/>
  <c r="O9" i="3"/>
  <c r="O13" i="3"/>
  <c r="P8" i="3"/>
  <c r="P17" i="24" l="1"/>
  <c r="J18" i="24"/>
  <c r="P18" i="24"/>
  <c r="P11" i="20"/>
  <c r="L13" i="20"/>
  <c r="P12" i="20"/>
  <c r="L14" i="20" l="1"/>
  <c r="P13" i="20"/>
  <c r="L15" i="20" l="1"/>
  <c r="P14" i="20"/>
  <c r="L16" i="20" l="1"/>
  <c r="P15" i="20"/>
  <c r="L17" i="20" l="1"/>
  <c r="P16" i="20"/>
  <c r="L18" i="20" l="1"/>
  <c r="P17" i="20"/>
  <c r="L19" i="20" l="1"/>
  <c r="P19" i="20" s="1"/>
  <c r="P18" i="20"/>
</calcChain>
</file>

<file path=xl/sharedStrings.xml><?xml version="1.0" encoding="utf-8"?>
<sst xmlns="http://schemas.openxmlformats.org/spreadsheetml/2006/main" count="952" uniqueCount="201">
  <si>
    <t>1.70.1 ΕΠΙΜΕΛΗΤΗ Β΄ ΟΡΘΟΠΕΔΙΚΗΣ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</si>
  <si>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ΑΕ184671</t>
  </si>
  <si>
    <t>52/1569</t>
  </si>
  <si>
    <t>ΑΙ049807</t>
  </si>
  <si>
    <t>52/1303</t>
  </si>
  <si>
    <t>1.77.1 ΕΠΙΜΕΛΗΤΗ Β ΟΡΘΟΠΕΔΙΚΗΣ  με αποδεδειγμένη εμπειρία και γνώση στην επείγουσα ιατρική ή εξειδίκευση στη Μ.Ε.Θ. (για το ΤΕΠ)                                            (3) ΘΕΣΕΙΣ</t>
  </si>
  <si>
    <t>Σ519967</t>
  </si>
  <si>
    <t>52/1731</t>
  </si>
  <si>
    <t>ΑΕ358638</t>
  </si>
  <si>
    <t>52/1267</t>
  </si>
  <si>
    <t>1.82.1  ΕΠΙΜΕΛΗΤΗ Α΄ ΠΑΙΔΙΑΤΡΙΚΗΣ  με αποδεδειγμένη εμπειρία και γνώση στην επείγουσα ιατρική ή εξειδίκευση στη Μ.Ε.Θ  (για το Τ.Ε.Π.) -                                                                                                               (1) ΘΕΣΗ</t>
  </si>
  <si>
    <t>ΑΜ543998</t>
  </si>
  <si>
    <t>58/1781</t>
  </si>
  <si>
    <t>ΠΑΙΔΙΑΤΡΙΚΗΣ</t>
  </si>
  <si>
    <t>ΑΖ623466</t>
  </si>
  <si>
    <t>58/1759</t>
  </si>
  <si>
    <t>Χ658260</t>
  </si>
  <si>
    <t>58/1667</t>
  </si>
  <si>
    <t>Σ787721</t>
  </si>
  <si>
    <t>58/1230</t>
  </si>
  <si>
    <t>ΑΙ967873</t>
  </si>
  <si>
    <t>58/1108</t>
  </si>
  <si>
    <t>Π671439</t>
  </si>
  <si>
    <t>58/1074</t>
  </si>
  <si>
    <t>ΑΝ267785</t>
  </si>
  <si>
    <t>58/809</t>
  </si>
  <si>
    <t>1.84.1 ΕΠΙΜΕΛΗΤΗ Α΄ ΟΡΘΟΠΕΔΙΚΗΣ  με αποδεδειγμένη εμπειρία και γνώση στην επείγουσα ιατρική ή εξειδίκευση στη Μ.Ε.Θ. (για το ΤΕΠ)                                            (1) ΘΕΣΗ</t>
  </si>
  <si>
    <t>ΑΒ266964</t>
  </si>
  <si>
    <t>52/1779</t>
  </si>
  <si>
    <t>ΑΒ520523</t>
  </si>
  <si>
    <t>52/1136</t>
  </si>
  <si>
    <t>1.85.1 ΕΠΙΜΕΛΗΤΗ Β΄  ΟΡΘΟΠΕΔΙΚΗΣ  με αποδεδειγμένη εμπειρία και γνώση στην επείγουσα ιατρική και εξειδίκευση στη ΜΕΘ  (για το Τ.Ε.Π.) -                                        (1) ΘΕΣΗ</t>
  </si>
  <si>
    <t>1.86.1 ΕΠΙΜΕΛΗΤΗ Β΄ ΠΑΙΔΙΑΤΡΙΚΗΣ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</si>
  <si>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ΑΕ523353</t>
  </si>
  <si>
    <t>58/1811</t>
  </si>
  <si>
    <t>ΑΙ467673</t>
  </si>
  <si>
    <t>58/1796</t>
  </si>
  <si>
    <t>ΑΕ012531</t>
  </si>
  <si>
    <t>58/1761</t>
  </si>
  <si>
    <t>ΑΚ199558</t>
  </si>
  <si>
    <t>58/1647</t>
  </si>
  <si>
    <t>ΑΗ985796</t>
  </si>
  <si>
    <t>58/1604</t>
  </si>
  <si>
    <t>Σ245181</t>
  </si>
  <si>
    <t>58/1552</t>
  </si>
  <si>
    <t>ΑΝ102995</t>
  </si>
  <si>
    <t>58/1508</t>
  </si>
  <si>
    <t>ΑΚ568263</t>
  </si>
  <si>
    <t>58/1452</t>
  </si>
  <si>
    <t>ΑΙ206995</t>
  </si>
  <si>
    <t>58/1367</t>
  </si>
  <si>
    <t>ΑΜ 570718</t>
  </si>
  <si>
    <t>58/1359</t>
  </si>
  <si>
    <t>ΑΙ823308</t>
  </si>
  <si>
    <t>58/1256</t>
  </si>
  <si>
    <t>ΑΗ104667</t>
  </si>
  <si>
    <t>58/1165</t>
  </si>
  <si>
    <t>ΑΚ216132</t>
  </si>
  <si>
    <t>58/1106</t>
  </si>
  <si>
    <t>ΑΜ591267</t>
  </si>
  <si>
    <t>58/1069</t>
  </si>
  <si>
    <t>ΑΜ608053</t>
  </si>
  <si>
    <t>58/1052</t>
  </si>
  <si>
    <t>ΑΒ999891</t>
  </si>
  <si>
    <t>58/821</t>
  </si>
  <si>
    <t>ΑΕ012732</t>
  </si>
  <si>
    <t>58/795</t>
  </si>
  <si>
    <t>ΑΒ591694</t>
  </si>
  <si>
    <t>58/592</t>
  </si>
  <si>
    <t>ΑΚ692285</t>
  </si>
  <si>
    <t>58/568</t>
  </si>
  <si>
    <t>ΑΖ590890</t>
  </si>
  <si>
    <t>58/471</t>
  </si>
  <si>
    <t>ΑΗ669294</t>
  </si>
  <si>
    <t>58/318</t>
  </si>
  <si>
    <t>1.90.1  ΕΠΙΜΕΛΗΤΗ Α΄ ΠΑΙΔΙΑΤΡΙΚΗΣ  με αποδεδειγμένη εμπειρία και γνώση στην επείγουσα ιατρική ή εξειδίκευση στη Μ.Ε.Θ  (για το Τ.Ε.Π.) -                                                                                                               (1) ΘΕΣΗ</t>
  </si>
  <si>
    <t>1.92.1 ΕΠΙΜΕΛΗΤΗ Β΄ ΠΑΙΔΙΑΤΡΙΚΗΣ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(4) ΘΕΣΕΙΣ</t>
  </si>
  <si>
    <t>Σ211983</t>
  </si>
  <si>
    <t>58/1817</t>
  </si>
  <si>
    <t>ΑΝ066125</t>
  </si>
  <si>
    <t>58/1749</t>
  </si>
  <si>
    <t>ΑΗ980989</t>
  </si>
  <si>
    <t>58/1477</t>
  </si>
  <si>
    <t>ΑΕ004030</t>
  </si>
  <si>
    <t>58/1325</t>
  </si>
  <si>
    <t xml:space="preserve">2.73.1 ΕΠΙΜΕΛΗΤΗ Β΄  ΟΡΘΟΠΑΙΔΙΚΗΣ   με αποδεδειγμένη εμπειρία και γνώση στην επείγουσα ιατρική ή εξειδίκευση στη Μ.Ε.Θ. (για το Τ.Ε.Π.)                                                                                                               (2) ΘΕΣΕΙΣ                                        </t>
  </si>
  <si>
    <t>2.75.1 ΕΠΙΜΕΛΗΤΗ Α΄  ΟΡΘΟΠΑΙΔΙΚΗΣ  με αποδεδειγμένη εμπειρία και γνώση στην επείγουσα ιατρική ή εξειδίκευση στη Μ.Ε.Θ. (για το Τ.Ε.Π.) -                                    (1) ΘΕΣΗ</t>
  </si>
  <si>
    <t>A/A</t>
  </si>
  <si>
    <t>ΑΔΤ</t>
  </si>
  <si>
    <t>ΒΑΘΜΙΔΑ- ΕΙΔΙΚΟΤΗΤΑ</t>
  </si>
  <si>
    <t>ΠΡΟΫΠΗΡΕΣΙΑ</t>
  </si>
  <si>
    <t>ΕΠΙΣΤΗΜΟΝΙΚΟ ΕΡΓΟ</t>
  </si>
  <si>
    <t>ΕΚΠΑΙΔΕΥΤΙΚΟ ΕΡΓΟ</t>
  </si>
  <si>
    <t>ΑΘΡΟΙΣΜΑ ΠΡΙΝ ΤΗΝ ΑΝΑΓΩΓΗ</t>
  </si>
  <si>
    <t>ΠΡΙΝ ΤΗΝ ΑΝΑΓΩΓΗ</t>
  </si>
  <si>
    <t>ΥΠΟΤΡΕΤΡΑΠΛΑΣΙΑΣΜΟΣ</t>
  </si>
  <si>
    <t>ΜΕΤΑ ΤΗΝ ΑΝΑΓΩΓΗ ΣΤΑ 125</t>
  </si>
  <si>
    <t>ΜΟΡΙΑ ΕΙΔΙΚΗΣ ΕΜΠΕΙΡΙΑΣ</t>
  </si>
  <si>
    <t>ΜΕΤΑ ΤΗΝ ΑΝΑΓΩΓΗ ΣΤΑ 375</t>
  </si>
  <si>
    <t>ΣΥΝΟΛΟ ΜΕΤΑ ΤΗΝ ΑΝΑΓΩΓΗ ΣΤΑ 125 ΚΑΙ 375</t>
  </si>
  <si>
    <t>ΜΟΡΙΟΔΟΤΗΣΗ ΜΕΤΑ ΤΗΝ ΑΝΑΓΩΓΗ ΣΤΑ 300</t>
  </si>
  <si>
    <t>ΠΡΙΝ ΤΗΝ ΑΝΑΓΩΓΗ ΠΙΝΑΚΑΣ 4</t>
  </si>
  <si>
    <t>ΑΘΡΟΙΣΜΑ ΜΕΤΑ ΤΗΝ ΑΝΑΓΩΓΗ</t>
  </si>
  <si>
    <t>ΠΡΙΝ ΤΗΝ ΑΝΑΓΩΓΗ ΤΩΝ 200</t>
  </si>
  <si>
    <t>ΜΕΤΑ ΤΗΝ ΑΝΑΓΩΓΗ ΤΩΝ 200</t>
  </si>
  <si>
    <t>ΠΡΙΝ ΤΗΝ ΑΝΑΓΩΓΗ ΤΩΝ 300</t>
  </si>
  <si>
    <t>ΑΡΙΘΜΟΣ ΠΡΩΤΟΚΟΛΛΟΥ ΑΙΤΗΣΗΣ</t>
  </si>
  <si>
    <t>Α/Α</t>
  </si>
  <si>
    <t>2.31.1 ΕΠΙΜΕΛΗΤΗ Β΄ ΟΡΘΟΠΕΔΙΚΗΣ  με αποδεδειγμένη εμπειρία και γνώση στην επείγουσα ιατρική ή εξειδίκευση στη Μ.Ε.Θ. (για το Τ.Ε.Π.)                                       (2) ΘΕΣΕΙΣ</t>
  </si>
  <si>
    <t>2.90.1 ΕΠΙΜΕΛΗΤΗ Β΄  ΟΡΘΟΠΑΙΔΙΚΗΣ με αποδεδειγμένη εμπειρία και γνώση στην επείγουσα ιατρική ή εξειδίκευση στη Μ.Ε.Θ. (για το Τ.Ε.Π.) -                                   (1) ΘΕΣΗ</t>
  </si>
  <si>
    <t>2.5.1 ΕΠΙΜΕΛΗΤΗ Β΄  ΟΡΘΟΠΕΔΙΚΗΣ  με αποδεδειγμένη εμπειρία και γνώση στην επείγουσα ιατρική ή εξειδίκευση στη Μ.Ε.Θ. (για το Τ.Ε.Π.) -                                   (2) ΘΕΣΕΙΣ</t>
  </si>
  <si>
    <t>52/1350</t>
  </si>
  <si>
    <t>ΑΗ498803</t>
  </si>
  <si>
    <t>52/1287</t>
  </si>
  <si>
    <t>52/349</t>
  </si>
  <si>
    <t>ΑΕ502282</t>
  </si>
  <si>
    <t>52/662</t>
  </si>
  <si>
    <t>ΑΚ084573</t>
  </si>
  <si>
    <t>52/729</t>
  </si>
  <si>
    <t>ΑΚ817797</t>
  </si>
  <si>
    <t>52/1724</t>
  </si>
  <si>
    <t>52/1385</t>
  </si>
  <si>
    <t>ΑΚ165020</t>
  </si>
  <si>
    <t>ΑΕ289897</t>
  </si>
  <si>
    <t>ΑΚ364967</t>
  </si>
  <si>
    <t>52/1182</t>
  </si>
  <si>
    <t>ΑΒ550137</t>
  </si>
  <si>
    <t>52/853</t>
  </si>
  <si>
    <t>ΑΙ139938</t>
  </si>
  <si>
    <t>52/234</t>
  </si>
  <si>
    <t>ΑΕ604295</t>
  </si>
  <si>
    <t>52/558</t>
  </si>
  <si>
    <t>ΑΖ637959</t>
  </si>
  <si>
    <t>52/839</t>
  </si>
  <si>
    <t>Τ512350</t>
  </si>
  <si>
    <t>52/740</t>
  </si>
  <si>
    <t>ΑΗ056097</t>
  </si>
  <si>
    <t>52/1446</t>
  </si>
  <si>
    <t>ΑΒ664766</t>
  </si>
  <si>
    <t>52/56</t>
  </si>
  <si>
    <t>ΑΙ 129599</t>
  </si>
  <si>
    <t>52/1554</t>
  </si>
  <si>
    <t>ΑΜ119019</t>
  </si>
  <si>
    <t>52/646</t>
  </si>
  <si>
    <t>ΑΒ791239</t>
  </si>
  <si>
    <t>52/1720</t>
  </si>
  <si>
    <t>ΑΒ599473</t>
  </si>
  <si>
    <t>52/313</t>
  </si>
  <si>
    <t>ΑΕ040086</t>
  </si>
  <si>
    <t>52/1152</t>
  </si>
  <si>
    <t>Φ297749</t>
  </si>
  <si>
    <t>52/1337</t>
  </si>
  <si>
    <t>ΑΚ759151</t>
  </si>
  <si>
    <t>52/1041</t>
  </si>
  <si>
    <t>ΑΖ514979</t>
  </si>
  <si>
    <t>52/462</t>
  </si>
  <si>
    <t>ΑΜ449552</t>
  </si>
  <si>
    <t>52/1423</t>
  </si>
  <si>
    <t>ΑΕ058788</t>
  </si>
  <si>
    <t>52/22</t>
  </si>
  <si>
    <t>ΑΙ609815</t>
  </si>
  <si>
    <t>52/811</t>
  </si>
  <si>
    <t>ΑΝ155270</t>
  </si>
  <si>
    <t>52/976</t>
  </si>
  <si>
    <t>ΑΜ535560</t>
  </si>
  <si>
    <t>ΕΚΠΑΙΔΕΥΤΙΚΟ ΕΡΓΟ ΩΣ ΕΚΠΑΙΔΕΥΟΜΕΝΟΣ</t>
  </si>
  <si>
    <t>ΟΡΘΟΠΕΔΙΚΗΣ</t>
  </si>
  <si>
    <t>ΑΚ163325</t>
  </si>
  <si>
    <t>52/1405</t>
  </si>
  <si>
    <t>ΑΗ142997</t>
  </si>
  <si>
    <t>52/1147</t>
  </si>
  <si>
    <t>ΑΜ151715</t>
  </si>
  <si>
    <t>52/242</t>
  </si>
  <si>
    <t>ΟΡΘΟΠΕΔΙΚΗ</t>
  </si>
  <si>
    <t>1.7.1 ΕΠΙΜΕΛΗΤΗ Β΄ΟΡΘΟΠΕΔΙΚΗΣ  με αποδεδειγμένη εμπειρία και γνώση στην επείγουσα ιατρική ή εξειδίκευση στη Μ.Ε.Θ. (για το Τ.Ε.Π.)                                       (1) ΘΕΣΗ</t>
  </si>
  <si>
    <t>ΑΙ049217</t>
  </si>
  <si>
    <t>52/1451</t>
  </si>
  <si>
    <t>ΕΠ Β' ΟΡΘΟΠΕΔΙΚΗΣ</t>
  </si>
  <si>
    <t>52/1976</t>
  </si>
  <si>
    <t>ΑΖ082505</t>
  </si>
  <si>
    <t>52/655</t>
  </si>
  <si>
    <t>Ρ257039</t>
  </si>
  <si>
    <t>52/515</t>
  </si>
  <si>
    <t>ΑΜ15175</t>
  </si>
  <si>
    <t>ΑΙ576202</t>
  </si>
  <si>
    <t>52/123</t>
  </si>
  <si>
    <t>1.94.1 ΕΠΙΜΕΛΗΤΗΣ Β'  ΟΡΘΟΠΕΔΙΚΗΣ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</si>
  <si>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ΜΕΤΑ  ΤΗΝ ΑΝΑΓΩΓΗ ΤΩΝ 200</t>
  </si>
  <si>
    <t xml:space="preserve"> </t>
  </si>
  <si>
    <t>2.62.1 ΕΠΙΜΕΛΗΤΗ Β΄  ΟΡΘΟΠΑΙΔΙΚΗΣ με αποδεδειγμένη εμπειρία και γνώση στην επείγουσα ιατρική ή εξειδίκευση στη Μ.Ε.Θ. (για το Τ.Ε.Π.)-            (2) ΘΕΣΕΙΣ</t>
  </si>
  <si>
    <t>ΤΕΛΙΚΟΣ ΠΙΝΑΚΑΣ ΜΟΡΙΟΔΟΤΗΣΗΣ-  Η υπ' αρ. πρωτ. 10004/Φ702/28.03.2018  προκήρυξη του Γ.Ν.ΕΛΕΥΣΙΝΑΣ "ΘΡΙΑΣΙΟ"</t>
  </si>
  <si>
    <t>ΤΕΛΙΚΟΣ ΠΙΝΑΚΑΣ ΜΟΡΙΟΔΟΤΗΣΗΣ  προκήρυξη 5648/27.03.2018 του Γ.Ν.ΠΕΙΡΑΙΑ " ΤΖΑΝΕΙΟ"</t>
  </si>
  <si>
    <t>ΤΕΛΙΚΟΣ ΠΙΝΑΚΑΣ ΜΟΡΙΟΔΟΤΗΣΗΣ  Προκήρυξη 14273/28.03.2018 του Γ.Ν. ΝΙΚΑΙΑΣ ΠΕΙΡΑΙΑ  "ΑΓΙΟΣ ΠΑΝΤΕΛΕΗΜΩΝ" - Γ.Ν.Δ.Α. " ΑΓΙΑ ΒΑΡΒΑΡΑ" ( ΟΡΓΑΝΙΚΗ ΜΟΝΑΔΑ ΤΗΣ ΕΔΡΑΣ ΝΙΚΑΙΑ ΑΓΙΟΣ ΠΑΝΤΕΛΕΗΜΩΝ)</t>
  </si>
  <si>
    <t>ΤΕΛΙΚΟΣ ΠΙΝΑΚΑΣ ΜΟΡΙΟΔΟΤΗΣΗΣ  Προκήρυξη 4607/26.03.2018 του Γ.Ν. ΒΟΥΛΑΣ "ΑΣΚΛΗΠΙΕΙΟ"</t>
  </si>
  <si>
    <t>ΤΕΛΙΚΟΣ ΠΙΝΑΚΑΣ ΜΟΡΙΟΔΟΤΗΣΗΣ  Προκήρυξη 3137/27.03.2018 - ΟΡΘΗ ΕΠΑΝΑΛΗΨΗτου Γ.Ν. ΣΥΡΟΥ " ΒΑΡΔΑΚΕΙΟ &amp; ΠΡΩΙΟ"</t>
  </si>
  <si>
    <t>ΤΕΛΙΚΟΣ ΠΙΝΑΚΑΣ ΜΟΡΙΟΔΟΤΗΣΗΣ  Προκήρυξη 11515/28.03.2018 του Π.Γ.Ν. " ΑΤΤΙΚΟΝ "</t>
  </si>
  <si>
    <t>ΤΕΛΙΚΟΣ ΠΙΝΑΚΑΣ ΜΟΡΙΟΔΟΤΗΣΗΣ - Η υπ' αρ. πρωτ.  10737/27.3.18  προκήρυξη του Γ.Ν.Α " Γ. ΓΕΝΝΗΜΑΤΑΣ</t>
  </si>
  <si>
    <t>ΤΕΛΙΚΟΣ ΠΙΝΑΚΑΣ ΜΟΡΙΟΔΟΤΗΣΗΣ- Η υπ’ αριθμ.πρωτ. 4418/22.03.2018 Ορθή Επανάληψη   προκήρυξη του Γ.Ν.Α " ΛΑΙΚΟ"</t>
  </si>
  <si>
    <t>ΤΕΛΙΚΟΣ ΠΙΝΑΚΑΣ ΜΟΡΙΟΔΟΤΗΣΗΣ- Η υπ’ αριθμ. πρωτ.  4207/28.03.2018  προκήρυξη του Γ.Ν.Α " ΚΑΤ"</t>
  </si>
  <si>
    <t>ΤΕΛΙΚΟΣ ΠΙΝΑΚΑΣ ΜΟΡΙΟΔΟΤΗΣΗΣ - Η υπ’ αριθμ. πρωτ. 4855/28.03.2018  προκήρυξη του Γ.Ν.Π.Α "Π. &amp; Α. ΚΥΡΙΑΚΟΥ"</t>
  </si>
  <si>
    <t>ΤΕΛΙΚΟΣ ΠΙΝΑΚΑΣ ΜΟΡΙΟΔΟΤΗΣΗΣ -Η  υπ’ αριθμ. πρωτ. 7714/27.03.2018  προκήρυξη του Γ.Ν.Π.Α " Η ΑΓΙΑ ΣΟΦΙΑ"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</si>
</sst>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9" x14ac:knownFonts="1">
    <font>
      <sz val="11"/>
      <color rgb="FF000000"/>
      <name val="Calibri"/>
      <family val="2"/>
      <charset val="161"/>
    </font>
    <font>
      <sz val="11"/>
      <color indexed="55"/>
      <name val="Calibri"/>
      <family val="2"/>
      <charset val="161"/>
    </font>
    <font>
      <sz val="10"/>
      <name val="Arial"/>
      <family val="2"/>
      <charset val="161"/>
    </font>
    <font>
      <b/>
      <sz val="12"/>
      <color indexed="55"/>
      <name val="Calibri"/>
      <family val="2"/>
      <charset val="161"/>
    </font>
    <font>
      <b/>
      <sz val="10"/>
      <color indexed="55"/>
      <name val="Calibri"/>
      <family val="2"/>
      <charset val="161"/>
    </font>
    <font>
      <b/>
      <sz val="11"/>
      <color indexed="55"/>
      <name val="Calibri"/>
      <family val="2"/>
      <charset val="161"/>
    </font>
    <font>
      <sz val="10"/>
      <color indexed="55"/>
      <name val="Calibri"/>
      <family val="2"/>
      <charset val="161"/>
    </font>
    <font>
      <sz val="12"/>
      <color indexed="55"/>
      <name val="Calibri"/>
      <family val="2"/>
      <charset val="161"/>
    </font>
    <font>
      <b/>
      <sz val="10"/>
      <name val="Calibri"/>
      <family val="2"/>
      <charset val="161"/>
    </font>
    <font>
      <sz val="8"/>
      <name val="Calibri"/>
      <family val="2"/>
      <charset val="161"/>
    </font>
    <font>
      <sz val="11"/>
      <name val="Calibri"/>
      <family val="2"/>
      <charset val="161"/>
    </font>
    <font>
      <sz val="11"/>
      <color indexed="55"/>
      <name val="Calibri"/>
      <family val="2"/>
      <charset val="161"/>
    </font>
    <font>
      <sz val="10"/>
      <name val="Calibri"/>
      <family val="2"/>
      <charset val="161"/>
    </font>
    <font>
      <sz val="11"/>
      <color indexed="55"/>
      <name val="Calibri"/>
      <family val="2"/>
      <charset val="161"/>
    </font>
    <font>
      <b/>
      <sz val="11"/>
      <color indexed="55"/>
      <name val="Calibri"/>
      <family val="2"/>
      <charset val="161"/>
    </font>
    <font>
      <sz val="11"/>
      <color indexed="55"/>
      <name val="Calibri"/>
      <family val="2"/>
      <charset val="161"/>
    </font>
    <font>
      <b/>
      <sz val="11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color rgb="FF000000"/>
      <name val="Calibri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indexed="23"/>
        <bgColor indexed="14"/>
      </patternFill>
    </fill>
    <fill>
      <patternFill patternType="solid">
        <fgColor indexed="18"/>
        <bgColor indexed="14"/>
      </patternFill>
    </fill>
    <fill>
      <patternFill patternType="solid">
        <fgColor indexed="18"/>
        <bgColor indexed="47"/>
      </patternFill>
    </fill>
    <fill>
      <patternFill patternType="solid">
        <fgColor indexed="18"/>
        <bgColor indexed="64"/>
      </patternFill>
    </fill>
    <fill>
      <patternFill patternType="solid">
        <fgColor indexed="18"/>
        <bgColor indexed="38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12"/>
      </patternFill>
    </fill>
    <fill>
      <patternFill patternType="solid">
        <fgColor theme="0"/>
        <bgColor indexed="1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3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Border="0" applyProtection="0"/>
  </cellStyleXfs>
  <cellXfs count="151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wrapText="1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wrapText="1"/>
    </xf>
    <xf numFmtId="0" fontId="4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4" fillId="5" borderId="1" xfId="0" applyFont="1" applyFill="1" applyBorder="1" applyAlignment="1">
      <alignment wrapText="1"/>
    </xf>
    <xf numFmtId="4" fontId="4" fillId="5" borderId="1" xfId="0" applyNumberFormat="1" applyFont="1" applyFill="1" applyBorder="1" applyAlignment="1">
      <alignment wrapText="1"/>
    </xf>
    <xf numFmtId="4" fontId="4" fillId="7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4" fontId="0" fillId="5" borderId="0" xfId="0" applyNumberFormat="1" applyFill="1" applyAlignment="1">
      <alignment wrapText="1"/>
    </xf>
    <xf numFmtId="0" fontId="0" fillId="5" borderId="1" xfId="0" applyFill="1" applyBorder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/>
    <xf numFmtId="49" fontId="2" fillId="5" borderId="1" xfId="0" applyNumberFormat="1" applyFont="1" applyFill="1" applyBorder="1"/>
    <xf numFmtId="0" fontId="0" fillId="5" borderId="2" xfId="0" applyFill="1" applyBorder="1" applyAlignment="1">
      <alignment wrapText="1"/>
    </xf>
    <xf numFmtId="0" fontId="0" fillId="0" borderId="1" xfId="0" applyBorder="1" applyAlignment="1">
      <alignment wrapText="1"/>
    </xf>
    <xf numFmtId="49" fontId="8" fillId="0" borderId="4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4" fillId="0" borderId="9" xfId="0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0" fillId="5" borderId="1" xfId="0" applyNumberFormat="1" applyFill="1" applyBorder="1"/>
    <xf numFmtId="49" fontId="8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/>
    <xf numFmtId="0" fontId="0" fillId="5" borderId="1" xfId="0" applyFill="1" applyBorder="1"/>
    <xf numFmtId="0" fontId="0" fillId="5" borderId="1" xfId="0" applyFill="1" applyBorder="1" applyAlignment="1">
      <alignment horizontal="center" wrapText="1"/>
    </xf>
    <xf numFmtId="49" fontId="10" fillId="5" borderId="7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49" fontId="0" fillId="0" borderId="4" xfId="0" applyNumberFormat="1" applyBorder="1"/>
    <xf numFmtId="49" fontId="10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/>
    <xf numFmtId="49" fontId="0" fillId="5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3" fillId="5" borderId="0" xfId="0" applyFont="1" applyFill="1" applyAlignment="1">
      <alignment wrapText="1"/>
    </xf>
    <xf numFmtId="49" fontId="16" fillId="0" borderId="4" xfId="0" applyNumberFormat="1" applyFont="1" applyBorder="1" applyAlignment="1">
      <alignment horizontal="center" vertical="top" wrapText="1"/>
    </xf>
    <xf numFmtId="0" fontId="17" fillId="5" borderId="1" xfId="0" applyFont="1" applyFill="1" applyBorder="1" applyAlignment="1">
      <alignment horizontal="center" wrapText="1"/>
    </xf>
    <xf numFmtId="0" fontId="17" fillId="5" borderId="0" xfId="0" applyFont="1" applyFill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5" borderId="0" xfId="0" applyFont="1" applyFill="1" applyAlignment="1">
      <alignment wrapText="1"/>
    </xf>
    <xf numFmtId="49" fontId="11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164" fontId="6" fillId="5" borderId="1" xfId="0" applyNumberFormat="1" applyFont="1" applyFill="1" applyBorder="1" applyAlignment="1">
      <alignment wrapText="1"/>
    </xf>
    <xf numFmtId="164" fontId="0" fillId="5" borderId="1" xfId="0" applyNumberFormat="1" applyFill="1" applyBorder="1" applyAlignment="1">
      <alignment wrapText="1"/>
    </xf>
    <xf numFmtId="164" fontId="6" fillId="10" borderId="1" xfId="0" applyNumberFormat="1" applyFont="1" applyFill="1" applyBorder="1" applyAlignment="1">
      <alignment wrapText="1"/>
    </xf>
    <xf numFmtId="164" fontId="6" fillId="7" borderId="1" xfId="0" applyNumberFormat="1" applyFont="1" applyFill="1" applyBorder="1" applyAlignment="1">
      <alignment wrapText="1"/>
    </xf>
    <xf numFmtId="164" fontId="0" fillId="7" borderId="1" xfId="0" applyNumberFormat="1" applyFill="1" applyBorder="1" applyAlignment="1">
      <alignment wrapText="1"/>
    </xf>
    <xf numFmtId="164" fontId="0" fillId="10" borderId="1" xfId="0" applyNumberFormat="1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0" borderId="9" xfId="0" applyBorder="1" applyAlignment="1">
      <alignment horizontal="center" wrapText="1"/>
    </xf>
    <xf numFmtId="164" fontId="6" fillId="11" borderId="1" xfId="0" applyNumberFormat="1" applyFont="1" applyFill="1" applyBorder="1" applyAlignment="1">
      <alignment wrapText="1"/>
    </xf>
    <xf numFmtId="165" fontId="0" fillId="5" borderId="0" xfId="0" applyNumberFormat="1" applyFill="1"/>
    <xf numFmtId="165" fontId="0" fillId="0" borderId="0" xfId="0" applyNumberFormat="1"/>
    <xf numFmtId="0" fontId="0" fillId="0" borderId="0" xfId="0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4" fontId="0" fillId="5" borderId="0" xfId="0" applyNumberFormat="1" applyFill="1" applyBorder="1" applyAlignment="1">
      <alignment wrapText="1"/>
    </xf>
    <xf numFmtId="0" fontId="0" fillId="10" borderId="0" xfId="0" applyFill="1" applyAlignment="1">
      <alignment wrapText="1"/>
    </xf>
    <xf numFmtId="4" fontId="0" fillId="10" borderId="0" xfId="0" applyNumberFormat="1" applyFill="1" applyAlignment="1">
      <alignment wrapText="1"/>
    </xf>
    <xf numFmtId="0" fontId="4" fillId="10" borderId="1" xfId="0" applyFont="1" applyFill="1" applyBorder="1" applyAlignment="1">
      <alignment horizontal="center" vertical="top" wrapText="1"/>
    </xf>
    <xf numFmtId="49" fontId="8" fillId="10" borderId="10" xfId="0" applyNumberFormat="1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wrapText="1"/>
    </xf>
    <xf numFmtId="4" fontId="4" fillId="10" borderId="1" xfId="0" applyNumberFormat="1" applyFont="1" applyFill="1" applyBorder="1" applyAlignment="1">
      <alignment wrapText="1"/>
    </xf>
    <xf numFmtId="4" fontId="4" fillId="11" borderId="1" xfId="0" applyNumberFormat="1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0" fontId="6" fillId="10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wrapText="1"/>
    </xf>
    <xf numFmtId="4" fontId="6" fillId="10" borderId="1" xfId="0" applyNumberFormat="1" applyFont="1" applyFill="1" applyBorder="1" applyAlignment="1">
      <alignment wrapText="1"/>
    </xf>
    <xf numFmtId="2" fontId="6" fillId="11" borderId="1" xfId="0" applyNumberFormat="1" applyFont="1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4" fontId="0" fillId="10" borderId="1" xfId="0" applyNumberFormat="1" applyFill="1" applyBorder="1" applyAlignment="1">
      <alignment wrapText="1"/>
    </xf>
    <xf numFmtId="2" fontId="0" fillId="10" borderId="1" xfId="0" applyNumberFormat="1" applyFill="1" applyBorder="1" applyAlignment="1">
      <alignment wrapText="1"/>
    </xf>
    <xf numFmtId="49" fontId="0" fillId="10" borderId="1" xfId="0" applyNumberFormat="1" applyFill="1" applyBorder="1" applyAlignment="1">
      <alignment horizontal="center"/>
    </xf>
    <xf numFmtId="0" fontId="6" fillId="11" borderId="1" xfId="0" applyFont="1" applyFill="1" applyBorder="1" applyAlignment="1">
      <alignment wrapText="1"/>
    </xf>
    <xf numFmtId="4" fontId="6" fillId="11" borderId="1" xfId="0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49" fontId="8" fillId="10" borderId="4" xfId="0" applyNumberFormat="1" applyFont="1" applyFill="1" applyBorder="1" applyAlignment="1">
      <alignment horizontal="center" vertical="top" wrapText="1"/>
    </xf>
    <xf numFmtId="0" fontId="4" fillId="14" borderId="1" xfId="0" applyFont="1" applyFill="1" applyBorder="1" applyAlignment="1">
      <alignment horizontal="center" vertical="top" wrapText="1"/>
    </xf>
    <xf numFmtId="0" fontId="0" fillId="10" borderId="0" xfId="0" applyFill="1"/>
    <xf numFmtId="0" fontId="0" fillId="10" borderId="2" xfId="0" applyFill="1" applyBorder="1" applyAlignment="1">
      <alignment wrapText="1"/>
    </xf>
    <xf numFmtId="0" fontId="4" fillId="10" borderId="5" xfId="0" applyFont="1" applyFill="1" applyBorder="1" applyAlignment="1">
      <alignment wrapText="1"/>
    </xf>
    <xf numFmtId="49" fontId="0" fillId="10" borderId="1" xfId="0" applyNumberFormat="1" applyFill="1" applyBorder="1"/>
    <xf numFmtId="0" fontId="4" fillId="10" borderId="6" xfId="0" applyFont="1" applyFill="1" applyBorder="1" applyAlignment="1">
      <alignment wrapText="1"/>
    </xf>
    <xf numFmtId="0" fontId="6" fillId="10" borderId="3" xfId="0" applyFont="1" applyFill="1" applyBorder="1" applyAlignment="1">
      <alignment horizontal="center" wrapText="1"/>
    </xf>
    <xf numFmtId="0" fontId="0" fillId="10" borderId="5" xfId="0" applyFill="1" applyBorder="1" applyAlignment="1">
      <alignment wrapText="1"/>
    </xf>
    <xf numFmtId="0" fontId="0" fillId="10" borderId="11" xfId="0" applyFill="1" applyBorder="1" applyAlignment="1">
      <alignment wrapText="1"/>
    </xf>
    <xf numFmtId="0" fontId="6" fillId="10" borderId="0" xfId="0" applyFont="1" applyFill="1" applyAlignment="1">
      <alignment horizontal="center" wrapText="1"/>
    </xf>
    <xf numFmtId="0" fontId="5" fillId="10" borderId="0" xfId="0" applyFont="1" applyFill="1" applyAlignment="1">
      <alignment wrapText="1"/>
    </xf>
    <xf numFmtId="0" fontId="0" fillId="10" borderId="0" xfId="0" applyFill="1" applyAlignment="1">
      <alignment horizontal="center" wrapText="1"/>
    </xf>
    <xf numFmtId="0" fontId="4" fillId="10" borderId="9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wrapText="1"/>
    </xf>
    <xf numFmtId="0" fontId="0" fillId="14" borderId="1" xfId="0" applyFill="1" applyBorder="1" applyAlignment="1">
      <alignment wrapText="1"/>
    </xf>
    <xf numFmtId="0" fontId="13" fillId="5" borderId="0" xfId="0" applyFont="1" applyFill="1" applyBorder="1" applyAlignment="1">
      <alignment wrapText="1"/>
    </xf>
    <xf numFmtId="0" fontId="17" fillId="5" borderId="0" xfId="0" applyFont="1" applyFill="1" applyBorder="1" applyAlignment="1">
      <alignment wrapText="1"/>
    </xf>
    <xf numFmtId="0" fontId="15" fillId="5" borderId="0" xfId="0" applyFont="1" applyFill="1" applyBorder="1" applyAlignment="1">
      <alignment wrapText="1"/>
    </xf>
    <xf numFmtId="0" fontId="3" fillId="8" borderId="3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0" fillId="0" borderId="14" xfId="0" applyBorder="1"/>
    <xf numFmtId="0" fontId="0" fillId="0" borderId="11" xfId="0" applyBorder="1"/>
    <xf numFmtId="0" fontId="0" fillId="0" borderId="0" xfId="0" applyBorder="1"/>
    <xf numFmtId="0" fontId="3" fillId="8" borderId="15" xfId="0" applyFont="1" applyFill="1" applyBorder="1" applyAlignment="1">
      <alignment horizontal="center" wrapText="1"/>
    </xf>
    <xf numFmtId="0" fontId="3" fillId="8" borderId="14" xfId="0" applyFont="1" applyFill="1" applyBorder="1" applyAlignment="1">
      <alignment horizontal="center" wrapText="1"/>
    </xf>
    <xf numFmtId="0" fontId="0" fillId="0" borderId="14" xfId="0" applyBorder="1" applyAlignment="1">
      <alignment wrapText="1"/>
    </xf>
    <xf numFmtId="0" fontId="3" fillId="8" borderId="1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top" wrapText="1"/>
    </xf>
    <xf numFmtId="0" fontId="3" fillId="13" borderId="3" xfId="0" applyFont="1" applyFill="1" applyBorder="1" applyAlignment="1">
      <alignment horizontal="center" wrapText="1"/>
    </xf>
    <xf numFmtId="0" fontId="3" fillId="13" borderId="6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8" borderId="13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wrapText="1"/>
    </xf>
    <xf numFmtId="0" fontId="3" fillId="8" borderId="11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10" borderId="15" xfId="0" applyFont="1" applyFill="1" applyBorder="1" applyAlignment="1">
      <alignment horizontal="center" wrapText="1"/>
    </xf>
    <xf numFmtId="0" fontId="4" fillId="14" borderId="1" xfId="0" applyFont="1" applyFill="1" applyBorder="1" applyAlignment="1">
      <alignment horizontal="center" vertical="top" wrapText="1"/>
    </xf>
    <xf numFmtId="0" fontId="3" fillId="13" borderId="14" xfId="0" applyFont="1" applyFill="1" applyBorder="1" applyAlignment="1">
      <alignment horizontal="center" wrapText="1"/>
    </xf>
    <xf numFmtId="0" fontId="3" fillId="13" borderId="9" xfId="0" applyFont="1" applyFill="1" applyBorder="1" applyAlignment="1">
      <alignment horizontal="center" wrapText="1"/>
    </xf>
    <xf numFmtId="0" fontId="3" fillId="13" borderId="13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 wrapText="1"/>
    </xf>
    <xf numFmtId="0" fontId="3" fillId="10" borderId="0" xfId="0" applyFont="1" applyFill="1" applyAlignment="1">
      <alignment horizontal="center" wrapText="1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F187C"/>
      <rgbColor rgb="0000AAAD"/>
      <rgbColor rgb="00C0C0C0"/>
      <rgbColor rgb="005E8AC7"/>
      <rgbColor rgb="00BD7CB5"/>
      <rgbColor rgb="00A3238E"/>
      <rgbColor rgb="00F2F2F2"/>
      <rgbColor rgb="00CCFFFF"/>
      <rgbColor rgb="00660066"/>
      <rgbColor rgb="00FF8080"/>
      <rgbColor rgb="000066CC"/>
      <rgbColor rgb="00DFCCE4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BCE4E5"/>
      <rgbColor rgb="00FFFF99"/>
      <rgbColor rgb="0087D1D1"/>
      <rgbColor rgb="00FF99CC"/>
      <rgbColor rgb="00C7A0CB"/>
      <rgbColor rgb="00FFCC99"/>
      <rgbColor rgb="003366FF"/>
      <rgbColor rgb="0065C295"/>
      <rgbColor rgb="0099CC00"/>
      <rgbColor rgb="00FFCC00"/>
      <rgbColor rgb="00FF9900"/>
      <rgbColor rgb="00FF6600"/>
      <rgbColor rgb="00666699"/>
      <rgbColor rgb="00AAAAAA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E1261"/>
      <color rgb="FFD5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zoomScaleNormal="100" workbookViewId="0">
      <selection activeCell="J17" sqref="J17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6.28515625" style="11" customWidth="1"/>
    <col min="5" max="5" width="9.5703125" style="11" customWidth="1"/>
    <col min="6" max="8" width="9.28515625" style="11" customWidth="1"/>
    <col min="9" max="9" width="9.28515625" style="23" customWidth="1"/>
    <col min="10" max="10" width="9.140625" style="23" customWidth="1"/>
    <col min="11" max="11" width="9.140625" style="11" customWidth="1"/>
    <col min="12" max="12" width="9.140625" style="23" customWidth="1"/>
    <col min="13" max="13" width="9.140625" style="11" customWidth="1"/>
    <col min="14" max="14" width="11.28515625" style="23" customWidth="1"/>
    <col min="15" max="15" width="11.7109375" style="11" customWidth="1"/>
    <col min="16" max="16" width="12.42578125" style="11" customWidth="1"/>
  </cols>
  <sheetData>
    <row r="1" spans="1:16" s="26" customFormat="1" ht="30" customHeight="1" x14ac:dyDescent="0.25">
      <c r="A1" s="115" t="s">
        <v>190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P1" s="11"/>
    </row>
    <row r="2" spans="1:16" ht="16.5" customHeight="1" x14ac:dyDescent="0.25">
      <c r="A2" s="70"/>
      <c r="B2" s="71"/>
      <c r="C2" s="71"/>
      <c r="D2" s="71"/>
      <c r="E2" s="72"/>
      <c r="F2" s="72"/>
      <c r="G2" s="72"/>
      <c r="H2" s="72"/>
      <c r="I2" s="73"/>
      <c r="J2" s="73"/>
      <c r="K2" s="72"/>
      <c r="L2" s="73"/>
      <c r="M2" s="72"/>
      <c r="N2" s="73"/>
      <c r="O2" s="72"/>
    </row>
    <row r="3" spans="1:16" ht="54" customHeight="1" x14ac:dyDescent="0.25">
      <c r="A3" s="33" t="s">
        <v>107</v>
      </c>
      <c r="B3" s="14" t="s">
        <v>88</v>
      </c>
      <c r="C3" s="34" t="s">
        <v>106</v>
      </c>
      <c r="D3" s="9" t="s">
        <v>89</v>
      </c>
      <c r="E3" s="118" t="s">
        <v>90</v>
      </c>
      <c r="F3" s="118"/>
      <c r="G3" s="118"/>
      <c r="H3" s="118"/>
      <c r="I3" s="118"/>
      <c r="J3" s="14"/>
      <c r="K3" s="118" t="s">
        <v>91</v>
      </c>
      <c r="L3" s="118"/>
      <c r="M3" s="118" t="s">
        <v>92</v>
      </c>
      <c r="N3" s="118"/>
      <c r="O3" s="14"/>
      <c r="P3" s="24"/>
    </row>
    <row r="4" spans="1:16" ht="63.6" customHeight="1" x14ac:dyDescent="0.25">
      <c r="A4" s="117" t="s">
        <v>110</v>
      </c>
      <c r="B4" s="117"/>
      <c r="C4" s="117"/>
      <c r="D4" s="117"/>
      <c r="E4" s="16" t="s">
        <v>94</v>
      </c>
      <c r="F4" s="16" t="s">
        <v>95</v>
      </c>
      <c r="G4" s="16" t="s">
        <v>96</v>
      </c>
      <c r="H4" s="16" t="s">
        <v>97</v>
      </c>
      <c r="I4" s="17" t="s">
        <v>98</v>
      </c>
      <c r="J4" s="18" t="s">
        <v>99</v>
      </c>
      <c r="K4" s="16" t="s">
        <v>94</v>
      </c>
      <c r="L4" s="19" t="s">
        <v>100</v>
      </c>
      <c r="M4" s="16" t="s">
        <v>101</v>
      </c>
      <c r="N4" s="16" t="s">
        <v>104</v>
      </c>
      <c r="O4" s="14" t="s">
        <v>93</v>
      </c>
      <c r="P4" s="14" t="s">
        <v>102</v>
      </c>
    </row>
    <row r="5" spans="1:16" ht="30" customHeight="1" x14ac:dyDescent="0.25">
      <c r="A5" s="3">
        <v>1</v>
      </c>
      <c r="B5" s="35" t="s">
        <v>115</v>
      </c>
      <c r="C5" s="21" t="s">
        <v>114</v>
      </c>
      <c r="D5" s="22" t="s">
        <v>173</v>
      </c>
      <c r="E5" s="59">
        <v>13.13</v>
      </c>
      <c r="F5" s="59">
        <f t="shared" ref="F5:F13" si="0">E5/4</f>
        <v>3.2825000000000002</v>
      </c>
      <c r="G5" s="59">
        <f>F5/$F$10*$G$10</f>
        <v>7.2190455245216638</v>
      </c>
      <c r="H5" s="59">
        <v>0</v>
      </c>
      <c r="I5" s="59">
        <v>0</v>
      </c>
      <c r="J5" s="59">
        <f>G5+I5</f>
        <v>7.2190455245216638</v>
      </c>
      <c r="K5" s="59">
        <v>0</v>
      </c>
      <c r="L5" s="59">
        <f>K5*$L$12/$K$12</f>
        <v>0</v>
      </c>
      <c r="M5" s="62">
        <v>0</v>
      </c>
      <c r="N5" s="59">
        <f>M5*$N$12/$M$12</f>
        <v>0</v>
      </c>
      <c r="O5" s="59">
        <f>F5+H5+K5+M5</f>
        <v>3.2825000000000002</v>
      </c>
      <c r="P5" s="59">
        <f>J5+L5+N5</f>
        <v>7.2190455245216638</v>
      </c>
    </row>
    <row r="6" spans="1:16" ht="30" customHeight="1" x14ac:dyDescent="0.25">
      <c r="A6" s="3">
        <v>2</v>
      </c>
      <c r="B6" s="35" t="s">
        <v>117</v>
      </c>
      <c r="C6" s="21" t="s">
        <v>116</v>
      </c>
      <c r="D6" s="22" t="s">
        <v>173</v>
      </c>
      <c r="E6" s="59">
        <v>13.63</v>
      </c>
      <c r="F6" s="59">
        <f t="shared" si="0"/>
        <v>3.4075000000000002</v>
      </c>
      <c r="G6" s="59">
        <f t="shared" ref="G6:G13" si="1">F6/$F$10*$G$10</f>
        <v>7.4939520563008584</v>
      </c>
      <c r="H6" s="59">
        <v>0</v>
      </c>
      <c r="I6" s="59">
        <v>0</v>
      </c>
      <c r="J6" s="59">
        <f t="shared" ref="J6:J13" si="2">G6+I6</f>
        <v>7.4939520563008584</v>
      </c>
      <c r="K6" s="59">
        <v>0</v>
      </c>
      <c r="L6" s="59">
        <f t="shared" ref="L6:L11" si="3">K6*$L$12/$K$12</f>
        <v>0</v>
      </c>
      <c r="M6" s="62">
        <v>0</v>
      </c>
      <c r="N6" s="59">
        <f t="shared" ref="N6:N13" si="4">M6*$N$12/$M$12</f>
        <v>0</v>
      </c>
      <c r="O6" s="59">
        <f t="shared" ref="O6:O13" si="5">F6+H6+K6+M6</f>
        <v>3.4075000000000002</v>
      </c>
      <c r="P6" s="59">
        <f t="shared" ref="P6:P13" si="6">J6+L6+N6</f>
        <v>7.4939520563008584</v>
      </c>
    </row>
    <row r="7" spans="1:16" ht="30" customHeight="1" x14ac:dyDescent="0.25">
      <c r="A7" s="3">
        <v>3</v>
      </c>
      <c r="B7" s="35" t="s">
        <v>119</v>
      </c>
      <c r="C7" s="21" t="s">
        <v>118</v>
      </c>
      <c r="D7" s="22" t="s">
        <v>173</v>
      </c>
      <c r="E7" s="59">
        <v>18.25</v>
      </c>
      <c r="F7" s="59">
        <f t="shared" si="0"/>
        <v>4.5625</v>
      </c>
      <c r="G7" s="59">
        <f t="shared" si="1"/>
        <v>10.034088409940619</v>
      </c>
      <c r="H7" s="59">
        <v>24.9</v>
      </c>
      <c r="I7" s="59">
        <v>375</v>
      </c>
      <c r="J7" s="59">
        <f t="shared" si="2"/>
        <v>385.03408840994064</v>
      </c>
      <c r="K7" s="61">
        <v>72.599999999999994</v>
      </c>
      <c r="L7" s="59">
        <f t="shared" si="3"/>
        <v>241.06253458771445</v>
      </c>
      <c r="M7" s="62">
        <v>0</v>
      </c>
      <c r="N7" s="59">
        <f t="shared" si="4"/>
        <v>0</v>
      </c>
      <c r="O7" s="59">
        <f t="shared" si="5"/>
        <v>102.0625</v>
      </c>
      <c r="P7" s="59">
        <f t="shared" si="6"/>
        <v>626.09662299765512</v>
      </c>
    </row>
    <row r="8" spans="1:16" ht="30" customHeight="1" x14ac:dyDescent="0.25">
      <c r="A8" s="3">
        <v>4</v>
      </c>
      <c r="B8" s="35" t="s">
        <v>122</v>
      </c>
      <c r="C8" s="21" t="s">
        <v>120</v>
      </c>
      <c r="D8" s="22" t="s">
        <v>173</v>
      </c>
      <c r="E8" s="61">
        <v>219.625</v>
      </c>
      <c r="F8" s="61">
        <f t="shared" si="0"/>
        <v>54.90625</v>
      </c>
      <c r="G8" s="59">
        <f t="shared" si="1"/>
        <v>120.75269408401144</v>
      </c>
      <c r="H8" s="59">
        <v>0</v>
      </c>
      <c r="I8" s="59">
        <v>0</v>
      </c>
      <c r="J8" s="59">
        <f t="shared" si="2"/>
        <v>120.75269408401144</v>
      </c>
      <c r="K8" s="59">
        <v>62.55</v>
      </c>
      <c r="L8" s="59">
        <f t="shared" si="3"/>
        <v>207.69230769230771</v>
      </c>
      <c r="M8" s="67">
        <v>30</v>
      </c>
      <c r="N8" s="59">
        <f t="shared" si="4"/>
        <v>150</v>
      </c>
      <c r="O8" s="59">
        <f t="shared" si="5"/>
        <v>147.45625000000001</v>
      </c>
      <c r="P8" s="59">
        <f t="shared" si="6"/>
        <v>478.44500177631915</v>
      </c>
    </row>
    <row r="9" spans="1:16" ht="30" customHeight="1" x14ac:dyDescent="0.25">
      <c r="A9" s="3">
        <v>5</v>
      </c>
      <c r="B9" s="35" t="s">
        <v>123</v>
      </c>
      <c r="C9" s="21" t="s">
        <v>121</v>
      </c>
      <c r="D9" s="22" t="s">
        <v>173</v>
      </c>
      <c r="E9" s="59">
        <v>10</v>
      </c>
      <c r="F9" s="59">
        <f t="shared" si="0"/>
        <v>2.5</v>
      </c>
      <c r="G9" s="59">
        <f t="shared" si="1"/>
        <v>5.4981306355839017</v>
      </c>
      <c r="H9" s="59">
        <v>0</v>
      </c>
      <c r="I9" s="59">
        <v>0</v>
      </c>
      <c r="J9" s="59">
        <f t="shared" si="2"/>
        <v>5.4981306355839017</v>
      </c>
      <c r="K9" s="59">
        <v>9.0500000000000007</v>
      </c>
      <c r="L9" s="59">
        <f t="shared" si="3"/>
        <v>30.049806308799116</v>
      </c>
      <c r="M9" s="62">
        <v>0</v>
      </c>
      <c r="N9" s="59">
        <f t="shared" si="4"/>
        <v>0</v>
      </c>
      <c r="O9" s="59">
        <f t="shared" si="5"/>
        <v>11.55</v>
      </c>
      <c r="P9" s="59">
        <f t="shared" si="6"/>
        <v>35.547936944383018</v>
      </c>
    </row>
    <row r="10" spans="1:16" ht="30" customHeight="1" x14ac:dyDescent="0.25">
      <c r="A10" s="3">
        <v>6</v>
      </c>
      <c r="B10" s="35" t="s">
        <v>124</v>
      </c>
      <c r="C10" s="21" t="s">
        <v>113</v>
      </c>
      <c r="D10" s="22" t="s">
        <v>173</v>
      </c>
      <c r="E10" s="59">
        <v>227.35</v>
      </c>
      <c r="F10" s="59">
        <f t="shared" si="0"/>
        <v>56.837499999999999</v>
      </c>
      <c r="G10" s="59">
        <v>125</v>
      </c>
      <c r="H10" s="62">
        <v>0</v>
      </c>
      <c r="I10" s="62">
        <v>0</v>
      </c>
      <c r="J10" s="59">
        <f t="shared" si="2"/>
        <v>125</v>
      </c>
      <c r="K10" s="59">
        <v>0.65</v>
      </c>
      <c r="L10" s="59">
        <f t="shared" si="3"/>
        <v>2.1582733812949644</v>
      </c>
      <c r="M10" s="62">
        <v>0</v>
      </c>
      <c r="N10" s="59">
        <f t="shared" si="4"/>
        <v>0</v>
      </c>
      <c r="O10" s="59">
        <f t="shared" si="5"/>
        <v>57.487499999999997</v>
      </c>
      <c r="P10" s="59">
        <f t="shared" si="6"/>
        <v>127.15827338129496</v>
      </c>
    </row>
    <row r="11" spans="1:16" ht="30" customHeight="1" x14ac:dyDescent="0.25">
      <c r="A11" s="3">
        <v>7</v>
      </c>
      <c r="B11" s="35" t="s">
        <v>112</v>
      </c>
      <c r="C11" s="21" t="s">
        <v>111</v>
      </c>
      <c r="D11" s="22" t="s">
        <v>173</v>
      </c>
      <c r="E11" s="59">
        <v>89.59</v>
      </c>
      <c r="F11" s="59">
        <f t="shared" si="0"/>
        <v>22.397500000000001</v>
      </c>
      <c r="G11" s="59">
        <f t="shared" si="1"/>
        <v>49.257752364196172</v>
      </c>
      <c r="H11" s="62">
        <v>0</v>
      </c>
      <c r="I11" s="62">
        <v>0</v>
      </c>
      <c r="J11" s="59">
        <f t="shared" si="2"/>
        <v>49.257752364196172</v>
      </c>
      <c r="K11" s="59">
        <v>3.3</v>
      </c>
      <c r="L11" s="59">
        <f t="shared" si="3"/>
        <v>10.957387935805203</v>
      </c>
      <c r="M11" s="62">
        <v>0</v>
      </c>
      <c r="N11" s="59">
        <f t="shared" si="4"/>
        <v>0</v>
      </c>
      <c r="O11" s="59">
        <f t="shared" si="5"/>
        <v>25.697500000000002</v>
      </c>
      <c r="P11" s="59">
        <f t="shared" si="6"/>
        <v>60.215140300001373</v>
      </c>
    </row>
    <row r="12" spans="1:16" ht="30" customHeight="1" x14ac:dyDescent="0.25">
      <c r="A12" s="8">
        <v>8</v>
      </c>
      <c r="B12" s="24" t="s">
        <v>140</v>
      </c>
      <c r="C12" s="49" t="s">
        <v>139</v>
      </c>
      <c r="D12" s="22" t="s">
        <v>173</v>
      </c>
      <c r="E12" s="60">
        <v>181.25</v>
      </c>
      <c r="F12" s="60">
        <f t="shared" si="0"/>
        <v>45.3125</v>
      </c>
      <c r="G12" s="59">
        <f t="shared" si="1"/>
        <v>99.653617769958217</v>
      </c>
      <c r="H12" s="60">
        <v>0</v>
      </c>
      <c r="I12" s="60">
        <v>0</v>
      </c>
      <c r="J12" s="60">
        <f t="shared" si="2"/>
        <v>99.653617769958217</v>
      </c>
      <c r="K12" s="60">
        <v>90.35</v>
      </c>
      <c r="L12" s="59">
        <v>300</v>
      </c>
      <c r="M12" s="60">
        <v>40</v>
      </c>
      <c r="N12" s="59">
        <v>200</v>
      </c>
      <c r="O12" s="60">
        <f t="shared" si="5"/>
        <v>175.66249999999999</v>
      </c>
      <c r="P12" s="59">
        <f t="shared" si="6"/>
        <v>599.65361776995815</v>
      </c>
    </row>
    <row r="13" spans="1:16" ht="30" customHeight="1" x14ac:dyDescent="0.25">
      <c r="A13" s="66">
        <v>9</v>
      </c>
      <c r="B13" s="37" t="s">
        <v>188</v>
      </c>
      <c r="C13" s="49" t="s">
        <v>141</v>
      </c>
      <c r="D13" s="22" t="s">
        <v>173</v>
      </c>
      <c r="E13" s="60">
        <v>96.25</v>
      </c>
      <c r="F13" s="60">
        <f t="shared" si="0"/>
        <v>24.0625</v>
      </c>
      <c r="G13" s="59">
        <f t="shared" si="1"/>
        <v>52.919507367495051</v>
      </c>
      <c r="H13" s="60">
        <v>0</v>
      </c>
      <c r="I13" s="60">
        <v>0</v>
      </c>
      <c r="J13" s="60">
        <f t="shared" si="2"/>
        <v>52.919507367495051</v>
      </c>
      <c r="K13" s="60">
        <v>0</v>
      </c>
      <c r="L13" s="59">
        <f t="shared" ref="L13" si="7">K13/$K$7*$L$7</f>
        <v>0</v>
      </c>
      <c r="M13" s="60">
        <v>0</v>
      </c>
      <c r="N13" s="59">
        <f t="shared" si="4"/>
        <v>0</v>
      </c>
      <c r="O13" s="60">
        <f t="shared" si="5"/>
        <v>24.0625</v>
      </c>
      <c r="P13" s="59">
        <f t="shared" si="6"/>
        <v>52.919507367495051</v>
      </c>
    </row>
    <row r="14" spans="1:16" ht="30" customHeight="1" x14ac:dyDescent="0.25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6"/>
    </row>
  </sheetData>
  <sheetProtection algorithmName="SHA-512" hashValue="/v0mvSKyShyRd/4L5drMMhauONyn4RqyIKyKsqB2MRz7eBrQXs5/tbkh+DgyKB8WLSOhzy6GOk3nrluwEGr0hQ==" saltValue="ivUv2PzQ4g7Dv7t1t3VbEQ==" spinCount="100000" sheet="1" objects="1" scenarios="1"/>
  <mergeCells count="6">
    <mergeCell ref="A14:O14"/>
    <mergeCell ref="A1:O1"/>
    <mergeCell ref="A4:D4"/>
    <mergeCell ref="E3:I3"/>
    <mergeCell ref="K3:L3"/>
    <mergeCell ref="M3:N3"/>
  </mergeCells>
  <phoneticPr fontId="9" type="noConversion"/>
  <pageMargins left="0.7" right="0.7" top="0.75" bottom="0.75" header="0.51180555555555496" footer="0.51180555555555496"/>
  <pageSetup paperSize="9" scale="64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2"/>
  <sheetViews>
    <sheetView topLeftCell="A4" zoomScaleNormal="100" workbookViewId="0">
      <selection activeCell="T11" sqref="T11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6.42578125" style="11" customWidth="1"/>
    <col min="5" max="5" width="9.5703125" style="11" customWidth="1"/>
    <col min="6" max="8" width="9.28515625" style="11" customWidth="1"/>
    <col min="9" max="9" width="9.28515625" style="23" customWidth="1"/>
    <col min="10" max="10" width="9.140625" style="23" customWidth="1"/>
    <col min="11" max="11" width="9.140625" style="11" customWidth="1"/>
    <col min="12" max="12" width="9.140625" style="23" customWidth="1"/>
    <col min="13" max="13" width="9.140625" style="11" customWidth="1"/>
    <col min="14" max="14" width="11.28515625" style="23" customWidth="1"/>
    <col min="15" max="15" width="11.7109375" style="11" customWidth="1"/>
    <col min="16" max="16" width="12.42578125" style="11" customWidth="1"/>
  </cols>
  <sheetData>
    <row r="1" spans="1:16" s="26" customFormat="1" ht="30" customHeight="1" x14ac:dyDescent="0.25">
      <c r="A1" s="115" t="s">
        <v>191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P1" s="11"/>
    </row>
    <row r="2" spans="1:16" ht="25.5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6" ht="40.5" customHeight="1" x14ac:dyDescent="0.25">
      <c r="A3" s="5" t="s">
        <v>107</v>
      </c>
      <c r="B3" s="14" t="s">
        <v>88</v>
      </c>
      <c r="C3" s="36" t="s">
        <v>106</v>
      </c>
      <c r="D3" s="9" t="s">
        <v>89</v>
      </c>
      <c r="E3" s="118" t="s">
        <v>90</v>
      </c>
      <c r="F3" s="118"/>
      <c r="G3" s="118"/>
      <c r="H3" s="118"/>
      <c r="I3" s="118"/>
      <c r="J3" s="14"/>
      <c r="K3" s="118" t="s">
        <v>91</v>
      </c>
      <c r="L3" s="118"/>
      <c r="M3" s="118" t="s">
        <v>92</v>
      </c>
      <c r="N3" s="118"/>
      <c r="O3" s="14"/>
      <c r="P3" s="13"/>
    </row>
    <row r="4" spans="1:16" ht="66" customHeight="1" x14ac:dyDescent="0.25">
      <c r="A4" s="117" t="s">
        <v>108</v>
      </c>
      <c r="B4" s="117"/>
      <c r="C4" s="117"/>
      <c r="D4" s="117"/>
      <c r="E4" s="16" t="s">
        <v>94</v>
      </c>
      <c r="F4" s="16" t="s">
        <v>95</v>
      </c>
      <c r="G4" s="16" t="s">
        <v>96</v>
      </c>
      <c r="H4" s="16" t="s">
        <v>97</v>
      </c>
      <c r="I4" s="17" t="s">
        <v>98</v>
      </c>
      <c r="J4" s="18" t="s">
        <v>99</v>
      </c>
      <c r="K4" s="16" t="s">
        <v>94</v>
      </c>
      <c r="L4" s="19" t="s">
        <v>100</v>
      </c>
      <c r="M4" s="16" t="s">
        <v>101</v>
      </c>
      <c r="N4" s="16" t="s">
        <v>104</v>
      </c>
      <c r="O4" s="14" t="s">
        <v>93</v>
      </c>
      <c r="P4" s="14" t="s">
        <v>102</v>
      </c>
    </row>
    <row r="5" spans="1:16" ht="30" customHeight="1" x14ac:dyDescent="0.25">
      <c r="A5" s="4">
        <v>1</v>
      </c>
      <c r="B5" s="38" t="s">
        <v>128</v>
      </c>
      <c r="C5" s="21" t="s">
        <v>127</v>
      </c>
      <c r="D5" s="22" t="s">
        <v>173</v>
      </c>
      <c r="E5" s="59">
        <v>10</v>
      </c>
      <c r="F5" s="59">
        <f t="shared" ref="F5:F20" si="0">E5/4</f>
        <v>2.5</v>
      </c>
      <c r="G5" s="59">
        <f>F5/$F$14*$G$14</f>
        <v>3.278688524590164</v>
      </c>
      <c r="H5" s="59">
        <v>0</v>
      </c>
      <c r="I5" s="59">
        <f>H5*$I$18/$H$18</f>
        <v>0</v>
      </c>
      <c r="J5" s="59">
        <f>G5+I5</f>
        <v>3.278688524590164</v>
      </c>
      <c r="K5" s="59">
        <v>45.7</v>
      </c>
      <c r="L5" s="59">
        <f>K5/$K$8*$L$8</f>
        <v>75.288303130148265</v>
      </c>
      <c r="M5" s="59">
        <v>0</v>
      </c>
      <c r="N5" s="59">
        <f>M5*$N$20/$M$20</f>
        <v>0</v>
      </c>
      <c r="O5" s="59">
        <f>F5+H5+K5+M5</f>
        <v>48.2</v>
      </c>
      <c r="P5" s="59">
        <f>J5+L5+N5</f>
        <v>78.56699165473843</v>
      </c>
    </row>
    <row r="6" spans="1:16" ht="30" customHeight="1" x14ac:dyDescent="0.25">
      <c r="A6" s="4">
        <v>2</v>
      </c>
      <c r="B6" s="38" t="s">
        <v>130</v>
      </c>
      <c r="C6" s="21" t="s">
        <v>129</v>
      </c>
      <c r="D6" s="22" t="s">
        <v>173</v>
      </c>
      <c r="E6" s="59">
        <v>22.375</v>
      </c>
      <c r="F6" s="59">
        <f t="shared" si="0"/>
        <v>5.59375</v>
      </c>
      <c r="G6" s="59">
        <f t="shared" ref="G6:G20" si="1">F6/$F$14*$G$14</f>
        <v>7.3360655737704921</v>
      </c>
      <c r="H6" s="59">
        <v>0</v>
      </c>
      <c r="I6" s="59">
        <f t="shared" ref="I6:I20" si="2">H6*$I$18/$H$18</f>
        <v>0</v>
      </c>
      <c r="J6" s="59">
        <f t="shared" ref="J6:J20" si="3">G6+I6</f>
        <v>7.3360655737704921</v>
      </c>
      <c r="K6" s="59">
        <v>20</v>
      </c>
      <c r="L6" s="59">
        <f t="shared" ref="L6:L20" si="4">K6/$K$8*$L$8</f>
        <v>32.948929159802304</v>
      </c>
      <c r="M6" s="59">
        <v>0</v>
      </c>
      <c r="N6" s="59">
        <f t="shared" ref="N6:N19" si="5">M6*$N$20/$M$20</f>
        <v>0</v>
      </c>
      <c r="O6" s="59">
        <f t="shared" ref="O6:O20" si="6">F6+H6+K6+M6</f>
        <v>25.59375</v>
      </c>
      <c r="P6" s="59">
        <f t="shared" ref="P6:P20" si="7">J6+L6+N6</f>
        <v>40.284994733572795</v>
      </c>
    </row>
    <row r="7" spans="1:16" ht="30" customHeight="1" x14ac:dyDescent="0.25">
      <c r="A7" s="4">
        <v>3</v>
      </c>
      <c r="B7" s="35" t="s">
        <v>122</v>
      </c>
      <c r="C7" s="21" t="s">
        <v>120</v>
      </c>
      <c r="D7" s="22" t="s">
        <v>173</v>
      </c>
      <c r="E7" s="59">
        <v>219.625</v>
      </c>
      <c r="F7" s="59">
        <f t="shared" si="0"/>
        <v>54.90625</v>
      </c>
      <c r="G7" s="59">
        <f t="shared" si="1"/>
        <v>72.008196721311478</v>
      </c>
      <c r="H7" s="59">
        <v>0</v>
      </c>
      <c r="I7" s="59">
        <f t="shared" si="2"/>
        <v>0</v>
      </c>
      <c r="J7" s="59">
        <f t="shared" si="3"/>
        <v>72.008196721311478</v>
      </c>
      <c r="K7" s="59">
        <v>62.55</v>
      </c>
      <c r="L7" s="59">
        <f t="shared" si="4"/>
        <v>103.04777594728172</v>
      </c>
      <c r="M7" s="62">
        <v>30</v>
      </c>
      <c r="N7" s="59">
        <f t="shared" si="5"/>
        <v>54.545454545454547</v>
      </c>
      <c r="O7" s="59">
        <f t="shared" si="6"/>
        <v>147.45625000000001</v>
      </c>
      <c r="P7" s="59">
        <f t="shared" si="7"/>
        <v>229.60142721404776</v>
      </c>
    </row>
    <row r="8" spans="1:16" ht="30" customHeight="1" x14ac:dyDescent="0.25">
      <c r="A8" s="4">
        <v>4</v>
      </c>
      <c r="B8" s="38" t="s">
        <v>134</v>
      </c>
      <c r="C8" s="21" t="s">
        <v>133</v>
      </c>
      <c r="D8" s="22" t="s">
        <v>173</v>
      </c>
      <c r="E8" s="59">
        <v>64.3</v>
      </c>
      <c r="F8" s="59">
        <f t="shared" si="0"/>
        <v>16.074999999999999</v>
      </c>
      <c r="G8" s="59">
        <f t="shared" si="1"/>
        <v>21.081967213114751</v>
      </c>
      <c r="H8" s="59">
        <v>0</v>
      </c>
      <c r="I8" s="59">
        <f t="shared" si="2"/>
        <v>0</v>
      </c>
      <c r="J8" s="59">
        <f t="shared" si="3"/>
        <v>21.081967213114751</v>
      </c>
      <c r="K8" s="59">
        <v>182.1</v>
      </c>
      <c r="L8" s="59">
        <v>300</v>
      </c>
      <c r="M8" s="59">
        <v>0</v>
      </c>
      <c r="N8" s="59">
        <f t="shared" si="5"/>
        <v>0</v>
      </c>
      <c r="O8" s="59">
        <f t="shared" si="6"/>
        <v>198.17499999999998</v>
      </c>
      <c r="P8" s="59">
        <f t="shared" si="7"/>
        <v>321.08196721311475</v>
      </c>
    </row>
    <row r="9" spans="1:16" ht="30" customHeight="1" x14ac:dyDescent="0.25">
      <c r="A9" s="4">
        <v>5</v>
      </c>
      <c r="B9" s="38" t="s">
        <v>136</v>
      </c>
      <c r="C9" s="21" t="s">
        <v>135</v>
      </c>
      <c r="D9" s="22" t="s">
        <v>173</v>
      </c>
      <c r="E9" s="59">
        <v>354.6</v>
      </c>
      <c r="F9" s="59">
        <f t="shared" si="0"/>
        <v>88.65</v>
      </c>
      <c r="G9" s="59">
        <f t="shared" si="1"/>
        <v>116.26229508196722</v>
      </c>
      <c r="H9" s="59">
        <v>0</v>
      </c>
      <c r="I9" s="59">
        <f t="shared" si="2"/>
        <v>0</v>
      </c>
      <c r="J9" s="59">
        <f t="shared" si="3"/>
        <v>116.26229508196722</v>
      </c>
      <c r="K9" s="59">
        <v>66.400000000000006</v>
      </c>
      <c r="L9" s="59">
        <f t="shared" si="4"/>
        <v>109.39044481054367</v>
      </c>
      <c r="M9" s="59">
        <v>20</v>
      </c>
      <c r="N9" s="59">
        <f t="shared" si="5"/>
        <v>36.363636363636367</v>
      </c>
      <c r="O9" s="59">
        <f t="shared" si="6"/>
        <v>175.05</v>
      </c>
      <c r="P9" s="59">
        <f t="shared" si="7"/>
        <v>262.01637625614728</v>
      </c>
    </row>
    <row r="10" spans="1:16" ht="30" customHeight="1" x14ac:dyDescent="0.25">
      <c r="A10" s="4">
        <v>6</v>
      </c>
      <c r="B10" s="38" t="s">
        <v>117</v>
      </c>
      <c r="C10" s="21" t="s">
        <v>116</v>
      </c>
      <c r="D10" s="22" t="s">
        <v>173</v>
      </c>
      <c r="E10" s="59">
        <v>13.63</v>
      </c>
      <c r="F10" s="59">
        <f t="shared" si="0"/>
        <v>3.4075000000000002</v>
      </c>
      <c r="G10" s="59">
        <f t="shared" si="1"/>
        <v>4.4688524590163938</v>
      </c>
      <c r="H10" s="59">
        <v>0</v>
      </c>
      <c r="I10" s="59">
        <f t="shared" si="2"/>
        <v>0</v>
      </c>
      <c r="J10" s="59">
        <f t="shared" si="3"/>
        <v>4.4688524590163938</v>
      </c>
      <c r="K10" s="59">
        <v>0</v>
      </c>
      <c r="L10" s="59">
        <f t="shared" si="4"/>
        <v>0</v>
      </c>
      <c r="M10" s="59">
        <v>0</v>
      </c>
      <c r="N10" s="59">
        <f t="shared" si="5"/>
        <v>0</v>
      </c>
      <c r="O10" s="59">
        <f t="shared" si="6"/>
        <v>3.4075000000000002</v>
      </c>
      <c r="P10" s="59">
        <f t="shared" si="7"/>
        <v>4.4688524590163938</v>
      </c>
    </row>
    <row r="11" spans="1:16" ht="30" customHeight="1" x14ac:dyDescent="0.25">
      <c r="A11" s="4">
        <v>7</v>
      </c>
      <c r="B11" s="38" t="s">
        <v>123</v>
      </c>
      <c r="C11" s="21" t="s">
        <v>121</v>
      </c>
      <c r="D11" s="22" t="s">
        <v>173</v>
      </c>
      <c r="E11" s="59">
        <v>10</v>
      </c>
      <c r="F11" s="59">
        <f t="shared" si="0"/>
        <v>2.5</v>
      </c>
      <c r="G11" s="59">
        <f t="shared" si="1"/>
        <v>3.278688524590164</v>
      </c>
      <c r="H11" s="59">
        <v>0</v>
      </c>
      <c r="I11" s="59">
        <f t="shared" si="2"/>
        <v>0</v>
      </c>
      <c r="J11" s="59">
        <f t="shared" si="3"/>
        <v>3.278688524590164</v>
      </c>
      <c r="K11" s="59">
        <v>9.0500000000000007</v>
      </c>
      <c r="L11" s="59">
        <f t="shared" si="4"/>
        <v>14.909390444810546</v>
      </c>
      <c r="M11" s="59">
        <v>0</v>
      </c>
      <c r="N11" s="59">
        <f t="shared" si="5"/>
        <v>0</v>
      </c>
      <c r="O11" s="59">
        <f t="shared" si="6"/>
        <v>11.55</v>
      </c>
      <c r="P11" s="59">
        <f t="shared" si="7"/>
        <v>18.18807896940071</v>
      </c>
    </row>
    <row r="12" spans="1:16" ht="30" customHeight="1" x14ac:dyDescent="0.25">
      <c r="A12" s="4">
        <v>8</v>
      </c>
      <c r="B12" s="38" t="s">
        <v>115</v>
      </c>
      <c r="C12" s="21" t="s">
        <v>114</v>
      </c>
      <c r="D12" s="22" t="s">
        <v>173</v>
      </c>
      <c r="E12" s="59">
        <v>13.13</v>
      </c>
      <c r="F12" s="59">
        <f t="shared" si="0"/>
        <v>3.2825000000000002</v>
      </c>
      <c r="G12" s="59">
        <f t="shared" si="1"/>
        <v>4.3049180327868859</v>
      </c>
      <c r="H12" s="59">
        <v>0</v>
      </c>
      <c r="I12" s="59">
        <f t="shared" si="2"/>
        <v>0</v>
      </c>
      <c r="J12" s="59">
        <f t="shared" si="3"/>
        <v>4.3049180327868859</v>
      </c>
      <c r="K12" s="59">
        <v>0</v>
      </c>
      <c r="L12" s="59">
        <f t="shared" si="4"/>
        <v>0</v>
      </c>
      <c r="M12" s="59">
        <v>0</v>
      </c>
      <c r="N12" s="59">
        <f t="shared" si="5"/>
        <v>0</v>
      </c>
      <c r="O12" s="59">
        <f t="shared" si="6"/>
        <v>3.2825000000000002</v>
      </c>
      <c r="P12" s="59">
        <f t="shared" si="7"/>
        <v>4.3049180327868859</v>
      </c>
    </row>
    <row r="13" spans="1:16" ht="30" customHeight="1" x14ac:dyDescent="0.25">
      <c r="A13" s="4">
        <v>9</v>
      </c>
      <c r="B13" s="38" t="s">
        <v>140</v>
      </c>
      <c r="C13" s="21" t="s">
        <v>139</v>
      </c>
      <c r="D13" s="22" t="s">
        <v>173</v>
      </c>
      <c r="E13" s="59">
        <v>181.25</v>
      </c>
      <c r="F13" s="59">
        <f t="shared" si="0"/>
        <v>45.3125</v>
      </c>
      <c r="G13" s="59">
        <f t="shared" si="1"/>
        <v>59.42622950819672</v>
      </c>
      <c r="H13" s="59">
        <v>0</v>
      </c>
      <c r="I13" s="59">
        <f t="shared" si="2"/>
        <v>0</v>
      </c>
      <c r="J13" s="59">
        <f t="shared" si="3"/>
        <v>59.42622950819672</v>
      </c>
      <c r="K13" s="59">
        <v>90.35</v>
      </c>
      <c r="L13" s="59">
        <f t="shared" si="4"/>
        <v>148.84678747940691</v>
      </c>
      <c r="M13" s="59">
        <v>40</v>
      </c>
      <c r="N13" s="59">
        <f t="shared" si="5"/>
        <v>72.727272727272734</v>
      </c>
      <c r="O13" s="59">
        <f t="shared" si="6"/>
        <v>175.66249999999999</v>
      </c>
      <c r="P13" s="59">
        <f t="shared" si="7"/>
        <v>281.00028971487637</v>
      </c>
    </row>
    <row r="14" spans="1:16" ht="30" customHeight="1" x14ac:dyDescent="0.25">
      <c r="A14" s="4">
        <v>10</v>
      </c>
      <c r="B14" s="38" t="s">
        <v>146</v>
      </c>
      <c r="C14" s="21" t="s">
        <v>145</v>
      </c>
      <c r="D14" s="22" t="s">
        <v>173</v>
      </c>
      <c r="E14" s="59">
        <v>381.25</v>
      </c>
      <c r="F14" s="59">
        <f t="shared" si="0"/>
        <v>95.3125</v>
      </c>
      <c r="G14" s="59">
        <v>125</v>
      </c>
      <c r="H14" s="59">
        <v>0</v>
      </c>
      <c r="I14" s="59">
        <f t="shared" si="2"/>
        <v>0</v>
      </c>
      <c r="J14" s="59">
        <f t="shared" si="3"/>
        <v>125</v>
      </c>
      <c r="K14" s="59">
        <v>28.9</v>
      </c>
      <c r="L14" s="59">
        <f t="shared" si="4"/>
        <v>47.611202635914331</v>
      </c>
      <c r="M14" s="59">
        <v>0</v>
      </c>
      <c r="N14" s="59">
        <f t="shared" si="5"/>
        <v>0</v>
      </c>
      <c r="O14" s="59">
        <f t="shared" si="6"/>
        <v>124.21250000000001</v>
      </c>
      <c r="P14" s="59">
        <f t="shared" si="7"/>
        <v>172.61120263591434</v>
      </c>
    </row>
    <row r="15" spans="1:16" ht="30" customHeight="1" x14ac:dyDescent="0.25">
      <c r="A15" s="4">
        <v>11</v>
      </c>
      <c r="B15" s="38" t="s">
        <v>126</v>
      </c>
      <c r="C15" s="21" t="s">
        <v>125</v>
      </c>
      <c r="D15" s="22" t="s">
        <v>173</v>
      </c>
      <c r="E15" s="59">
        <v>168.8</v>
      </c>
      <c r="F15" s="59">
        <f t="shared" si="0"/>
        <v>42.2</v>
      </c>
      <c r="G15" s="59">
        <f t="shared" si="1"/>
        <v>55.344262295081968</v>
      </c>
      <c r="H15" s="59">
        <v>0</v>
      </c>
      <c r="I15" s="59">
        <f t="shared" si="2"/>
        <v>0</v>
      </c>
      <c r="J15" s="59">
        <f t="shared" si="3"/>
        <v>55.344262295081968</v>
      </c>
      <c r="K15" s="59">
        <v>2.5</v>
      </c>
      <c r="L15" s="59">
        <f t="shared" si="4"/>
        <v>4.1186161449752881</v>
      </c>
      <c r="M15" s="59">
        <v>0</v>
      </c>
      <c r="N15" s="59">
        <f t="shared" si="5"/>
        <v>0</v>
      </c>
      <c r="O15" s="59">
        <f t="shared" si="6"/>
        <v>44.7</v>
      </c>
      <c r="P15" s="59">
        <f t="shared" si="7"/>
        <v>59.462878440057253</v>
      </c>
    </row>
    <row r="16" spans="1:16" ht="30" customHeight="1" x14ac:dyDescent="0.25">
      <c r="A16" s="4">
        <v>12</v>
      </c>
      <c r="B16" s="38" t="s">
        <v>144</v>
      </c>
      <c r="C16" s="21" t="s">
        <v>143</v>
      </c>
      <c r="D16" s="22" t="s">
        <v>173</v>
      </c>
      <c r="E16" s="59">
        <v>82.15</v>
      </c>
      <c r="F16" s="59">
        <f t="shared" si="0"/>
        <v>20.537500000000001</v>
      </c>
      <c r="G16" s="59">
        <f t="shared" si="1"/>
        <v>26.934426229508198</v>
      </c>
      <c r="H16" s="59">
        <v>0</v>
      </c>
      <c r="I16" s="59">
        <f t="shared" si="2"/>
        <v>0</v>
      </c>
      <c r="J16" s="59">
        <f t="shared" si="3"/>
        <v>26.934426229508198</v>
      </c>
      <c r="K16" s="59">
        <v>33.85</v>
      </c>
      <c r="L16" s="59">
        <f t="shared" si="4"/>
        <v>55.766062602965405</v>
      </c>
      <c r="M16" s="59">
        <v>0</v>
      </c>
      <c r="N16" s="59">
        <f t="shared" si="5"/>
        <v>0</v>
      </c>
      <c r="O16" s="59">
        <f t="shared" si="6"/>
        <v>54.387500000000003</v>
      </c>
      <c r="P16" s="59">
        <f t="shared" si="7"/>
        <v>82.70048883247361</v>
      </c>
    </row>
    <row r="17" spans="1:16" ht="30" customHeight="1" x14ac:dyDescent="0.25">
      <c r="A17" s="4">
        <v>13</v>
      </c>
      <c r="B17" s="38" t="s">
        <v>142</v>
      </c>
      <c r="C17" s="21" t="s">
        <v>141</v>
      </c>
      <c r="D17" s="22" t="s">
        <v>173</v>
      </c>
      <c r="E17" s="59">
        <v>96.25</v>
      </c>
      <c r="F17" s="59">
        <f t="shared" si="0"/>
        <v>24.0625</v>
      </c>
      <c r="G17" s="59">
        <f t="shared" si="1"/>
        <v>31.557377049180332</v>
      </c>
      <c r="H17" s="59">
        <v>0</v>
      </c>
      <c r="I17" s="59">
        <f t="shared" si="2"/>
        <v>0</v>
      </c>
      <c r="J17" s="59">
        <f t="shared" si="3"/>
        <v>31.557377049180332</v>
      </c>
      <c r="K17" s="59">
        <v>0</v>
      </c>
      <c r="L17" s="59">
        <f t="shared" si="4"/>
        <v>0</v>
      </c>
      <c r="M17" s="59">
        <v>0</v>
      </c>
      <c r="N17" s="59">
        <f t="shared" si="5"/>
        <v>0</v>
      </c>
      <c r="O17" s="59">
        <f t="shared" si="6"/>
        <v>24.0625</v>
      </c>
      <c r="P17" s="59">
        <f t="shared" si="7"/>
        <v>31.557377049180332</v>
      </c>
    </row>
    <row r="18" spans="1:16" ht="30" customHeight="1" x14ac:dyDescent="0.25">
      <c r="A18" s="4">
        <v>14</v>
      </c>
      <c r="B18" s="38" t="s">
        <v>138</v>
      </c>
      <c r="C18" s="21" t="s">
        <v>137</v>
      </c>
      <c r="D18" s="22" t="s">
        <v>173</v>
      </c>
      <c r="E18" s="59">
        <v>100</v>
      </c>
      <c r="F18" s="59">
        <f t="shared" si="0"/>
        <v>25</v>
      </c>
      <c r="G18" s="59">
        <f t="shared" si="1"/>
        <v>32.786885245901644</v>
      </c>
      <c r="H18" s="59">
        <v>166.5</v>
      </c>
      <c r="I18" s="62">
        <v>375</v>
      </c>
      <c r="J18" s="59">
        <f t="shared" si="3"/>
        <v>407.78688524590166</v>
      </c>
      <c r="K18" s="59">
        <v>33.4</v>
      </c>
      <c r="L18" s="59">
        <f t="shared" si="4"/>
        <v>55.024711696869851</v>
      </c>
      <c r="M18" s="59">
        <v>0</v>
      </c>
      <c r="N18" s="59">
        <f t="shared" si="5"/>
        <v>0</v>
      </c>
      <c r="O18" s="59">
        <f t="shared" si="6"/>
        <v>224.9</v>
      </c>
      <c r="P18" s="59">
        <f t="shared" si="7"/>
        <v>462.81159694277153</v>
      </c>
    </row>
    <row r="19" spans="1:16" ht="30" customHeight="1" x14ac:dyDescent="0.25">
      <c r="A19" s="4">
        <v>15</v>
      </c>
      <c r="B19" s="38" t="s">
        <v>112</v>
      </c>
      <c r="C19" s="21" t="s">
        <v>111</v>
      </c>
      <c r="D19" s="22" t="s">
        <v>173</v>
      </c>
      <c r="E19" s="59">
        <v>89.59</v>
      </c>
      <c r="F19" s="59">
        <f t="shared" si="0"/>
        <v>22.397500000000001</v>
      </c>
      <c r="G19" s="59">
        <f t="shared" si="1"/>
        <v>29.373770491803278</v>
      </c>
      <c r="H19" s="59">
        <v>0</v>
      </c>
      <c r="I19" s="59">
        <f t="shared" si="2"/>
        <v>0</v>
      </c>
      <c r="J19" s="59">
        <f t="shared" si="3"/>
        <v>29.373770491803278</v>
      </c>
      <c r="K19" s="59">
        <v>28.3</v>
      </c>
      <c r="L19" s="59">
        <f t="shared" si="4"/>
        <v>46.622734761120263</v>
      </c>
      <c r="M19" s="59">
        <v>0</v>
      </c>
      <c r="N19" s="59">
        <f t="shared" si="5"/>
        <v>0</v>
      </c>
      <c r="O19" s="59">
        <f t="shared" si="6"/>
        <v>50.697500000000005</v>
      </c>
      <c r="P19" s="59">
        <f t="shared" si="7"/>
        <v>75.996505252923541</v>
      </c>
    </row>
    <row r="20" spans="1:16" ht="30" customHeight="1" x14ac:dyDescent="0.25">
      <c r="A20" s="4">
        <v>16</v>
      </c>
      <c r="B20" s="38" t="s">
        <v>132</v>
      </c>
      <c r="C20" s="21" t="s">
        <v>131</v>
      </c>
      <c r="D20" s="22" t="s">
        <v>173</v>
      </c>
      <c r="E20" s="59">
        <v>327.435</v>
      </c>
      <c r="F20" s="59">
        <f t="shared" si="0"/>
        <v>81.858750000000001</v>
      </c>
      <c r="G20" s="59">
        <f t="shared" si="1"/>
        <v>107.35573770491803</v>
      </c>
      <c r="H20" s="59">
        <v>0</v>
      </c>
      <c r="I20" s="59">
        <f t="shared" si="2"/>
        <v>0</v>
      </c>
      <c r="J20" s="59">
        <f t="shared" si="3"/>
        <v>107.35573770491803</v>
      </c>
      <c r="K20" s="59">
        <v>61.4</v>
      </c>
      <c r="L20" s="59">
        <f t="shared" si="4"/>
        <v>101.15321252059307</v>
      </c>
      <c r="M20" s="59">
        <v>110</v>
      </c>
      <c r="N20" s="59">
        <v>200</v>
      </c>
      <c r="O20" s="59">
        <f t="shared" si="6"/>
        <v>253.25874999999999</v>
      </c>
      <c r="P20" s="59">
        <f t="shared" si="7"/>
        <v>408.50895022551111</v>
      </c>
    </row>
    <row r="21" spans="1:16" x14ac:dyDescent="0.25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</row>
    <row r="22" spans="1:16" x14ac:dyDescent="0.25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</row>
  </sheetData>
  <sheetProtection algorithmName="SHA-512" hashValue="8UOhs9iY0couv53KAhfFj5TreJ/93lds3FKoT47FH5NkGU9gB1i50BvmCunEjBxbDKlb53POZrZCd7PK9gZtSg==" saltValue="kz295N4F8LE3A1kiU5ELNw==" spinCount="100000" sheet="1" objects="1" scenarios="1"/>
  <mergeCells count="7">
    <mergeCell ref="A1:O1"/>
    <mergeCell ref="A21:P22"/>
    <mergeCell ref="A4:D4"/>
    <mergeCell ref="A2:O2"/>
    <mergeCell ref="E3:I3"/>
    <mergeCell ref="K3:L3"/>
    <mergeCell ref="M3:N3"/>
  </mergeCells>
  <phoneticPr fontId="9" type="noConversion"/>
  <pageMargins left="0.7" right="0.7" top="0.75" bottom="0.75" header="0.51180555555555496" footer="0.51180555555555496"/>
  <pageSetup paperSize="9" scale="63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2"/>
  <sheetViews>
    <sheetView zoomScaleNormal="100" workbookViewId="0">
      <selection activeCell="S6" sqref="S6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20.28515625" style="11" customWidth="1"/>
    <col min="5" max="5" width="9.5703125" style="11" customWidth="1"/>
    <col min="6" max="8" width="9.28515625" style="11" customWidth="1"/>
    <col min="9" max="9" width="9.28515625" style="23" customWidth="1"/>
    <col min="10" max="10" width="9.140625" style="23" customWidth="1"/>
    <col min="11" max="11" width="9.140625" style="11" customWidth="1"/>
    <col min="12" max="12" width="9.140625" style="23" customWidth="1"/>
    <col min="13" max="13" width="9.140625" style="11" customWidth="1"/>
    <col min="14" max="14" width="11.28515625" style="23" customWidth="1"/>
    <col min="15" max="15" width="11.7109375" style="11" customWidth="1"/>
    <col min="16" max="16" width="12.42578125" style="11" customWidth="1"/>
  </cols>
  <sheetData>
    <row r="1" spans="1:16" s="26" customFormat="1" ht="36" customHeight="1" x14ac:dyDescent="0.25">
      <c r="A1" s="115" t="s">
        <v>192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P1" s="11"/>
    </row>
    <row r="2" spans="1:16" ht="57" customHeight="1" x14ac:dyDescent="0.25">
      <c r="A2" s="33" t="s">
        <v>107</v>
      </c>
      <c r="B2" s="14" t="s">
        <v>88</v>
      </c>
      <c r="C2" s="34" t="s">
        <v>106</v>
      </c>
      <c r="D2" s="9" t="s">
        <v>89</v>
      </c>
      <c r="E2" s="118" t="s">
        <v>90</v>
      </c>
      <c r="F2" s="118"/>
      <c r="G2" s="118"/>
      <c r="H2" s="118"/>
      <c r="I2" s="118"/>
      <c r="J2" s="14"/>
      <c r="K2" s="118" t="s">
        <v>91</v>
      </c>
      <c r="L2" s="118"/>
      <c r="M2" s="118" t="s">
        <v>92</v>
      </c>
      <c r="N2" s="118"/>
      <c r="O2" s="14"/>
      <c r="P2" s="13"/>
    </row>
    <row r="3" spans="1:16" ht="64.5" customHeight="1" x14ac:dyDescent="0.25">
      <c r="A3" s="117" t="s">
        <v>189</v>
      </c>
      <c r="B3" s="117"/>
      <c r="C3" s="117"/>
      <c r="D3" s="117"/>
      <c r="E3" s="16" t="s">
        <v>94</v>
      </c>
      <c r="F3" s="16" t="s">
        <v>95</v>
      </c>
      <c r="G3" s="16" t="s">
        <v>96</v>
      </c>
      <c r="H3" s="16" t="s">
        <v>97</v>
      </c>
      <c r="I3" s="17" t="s">
        <v>98</v>
      </c>
      <c r="J3" s="18" t="s">
        <v>99</v>
      </c>
      <c r="K3" s="16" t="s">
        <v>94</v>
      </c>
      <c r="L3" s="19" t="s">
        <v>100</v>
      </c>
      <c r="M3" s="16" t="s">
        <v>101</v>
      </c>
      <c r="N3" s="16" t="s">
        <v>104</v>
      </c>
      <c r="O3" s="14" t="s">
        <v>93</v>
      </c>
      <c r="P3" s="14" t="s">
        <v>102</v>
      </c>
    </row>
    <row r="4" spans="1:16" ht="30" customHeight="1" x14ac:dyDescent="0.25">
      <c r="A4" s="4">
        <v>1</v>
      </c>
      <c r="B4" s="43" t="s">
        <v>126</v>
      </c>
      <c r="C4" s="42" t="s">
        <v>125</v>
      </c>
      <c r="D4" s="42" t="s">
        <v>173</v>
      </c>
      <c r="E4" s="59">
        <v>168.8</v>
      </c>
      <c r="F4" s="59">
        <f t="shared" ref="F4:F21" si="0">E4/4</f>
        <v>42.2</v>
      </c>
      <c r="G4" s="59">
        <f>F4/$F$21*$G$21</f>
        <v>39.21933085501859</v>
      </c>
      <c r="H4" s="59">
        <v>0</v>
      </c>
      <c r="I4" s="59">
        <f>H4*$I$17/$H$17</f>
        <v>0</v>
      </c>
      <c r="J4" s="59">
        <f>G4+I4</f>
        <v>39.21933085501859</v>
      </c>
      <c r="K4" s="59">
        <v>2.5</v>
      </c>
      <c r="L4" s="62">
        <f t="shared" ref="L4:L12" si="1">K4/$K$13*$L$13</f>
        <v>3.6764705882352939</v>
      </c>
      <c r="M4" s="59">
        <v>0</v>
      </c>
      <c r="N4" s="59">
        <f>M4/M16*N16</f>
        <v>0</v>
      </c>
      <c r="O4" s="59">
        <f>F4+H4+K4+M4</f>
        <v>44.7</v>
      </c>
      <c r="P4" s="59">
        <f>J4+L4+N4</f>
        <v>42.895801443253887</v>
      </c>
    </row>
    <row r="5" spans="1:16" ht="30" customHeight="1" x14ac:dyDescent="0.25">
      <c r="A5" s="7">
        <v>2</v>
      </c>
      <c r="B5" s="43" t="s">
        <v>136</v>
      </c>
      <c r="C5" s="42" t="s">
        <v>135</v>
      </c>
      <c r="D5" s="42" t="s">
        <v>173</v>
      </c>
      <c r="E5" s="59">
        <v>354.6</v>
      </c>
      <c r="F5" s="59">
        <f t="shared" si="0"/>
        <v>88.65</v>
      </c>
      <c r="G5" s="59">
        <f t="shared" ref="G5:G20" si="2">F5/$F$21*$G$21</f>
        <v>82.388475836431226</v>
      </c>
      <c r="H5" s="59">
        <v>0</v>
      </c>
      <c r="I5" s="59">
        <f t="shared" ref="I5:I21" si="3">H5*$I$17/$H$17</f>
        <v>0</v>
      </c>
      <c r="J5" s="59">
        <f t="shared" ref="J5:J21" si="4">G5+I5</f>
        <v>82.388475836431226</v>
      </c>
      <c r="K5" s="59">
        <v>66.400000000000006</v>
      </c>
      <c r="L5" s="62">
        <f t="shared" si="1"/>
        <v>97.64705882352942</v>
      </c>
      <c r="M5" s="59">
        <v>20</v>
      </c>
      <c r="N5" s="59">
        <f>M5/$M$16*$N$16</f>
        <v>28.571428571428569</v>
      </c>
      <c r="O5" s="59">
        <f t="shared" ref="O5:O21" si="5">F5+H5+K5+M5</f>
        <v>175.05</v>
      </c>
      <c r="P5" s="59">
        <f t="shared" ref="P5:P21" si="6">J5+L5+N5</f>
        <v>208.60696323138922</v>
      </c>
    </row>
    <row r="6" spans="1:16" ht="30" customHeight="1" x14ac:dyDescent="0.25">
      <c r="A6" s="7">
        <v>3</v>
      </c>
      <c r="B6" s="43" t="s">
        <v>117</v>
      </c>
      <c r="C6" s="42" t="s">
        <v>116</v>
      </c>
      <c r="D6" s="42" t="s">
        <v>173</v>
      </c>
      <c r="E6" s="59">
        <v>13.63</v>
      </c>
      <c r="F6" s="59">
        <f t="shared" si="0"/>
        <v>3.4075000000000002</v>
      </c>
      <c r="G6" s="59">
        <f t="shared" si="2"/>
        <v>3.1668215613382902</v>
      </c>
      <c r="H6" s="59">
        <v>0</v>
      </c>
      <c r="I6" s="59">
        <f t="shared" si="3"/>
        <v>0</v>
      </c>
      <c r="J6" s="59">
        <f t="shared" si="4"/>
        <v>3.1668215613382902</v>
      </c>
      <c r="K6" s="59">
        <v>0</v>
      </c>
      <c r="L6" s="62">
        <f t="shared" si="1"/>
        <v>0</v>
      </c>
      <c r="M6" s="59">
        <v>0</v>
      </c>
      <c r="N6" s="59">
        <f t="shared" ref="N6:N21" si="7">M6/$M$16*$N$16</f>
        <v>0</v>
      </c>
      <c r="O6" s="59">
        <f t="shared" si="5"/>
        <v>3.4075000000000002</v>
      </c>
      <c r="P6" s="59">
        <f t="shared" si="6"/>
        <v>3.1668215613382902</v>
      </c>
    </row>
    <row r="7" spans="1:16" ht="30" customHeight="1" x14ac:dyDescent="0.25">
      <c r="A7" s="7">
        <v>4</v>
      </c>
      <c r="B7" s="43" t="s">
        <v>115</v>
      </c>
      <c r="C7" s="42" t="s">
        <v>114</v>
      </c>
      <c r="D7" s="42" t="s">
        <v>173</v>
      </c>
      <c r="E7" s="59">
        <v>13.13</v>
      </c>
      <c r="F7" s="59">
        <f t="shared" si="0"/>
        <v>3.2825000000000002</v>
      </c>
      <c r="G7" s="59">
        <f t="shared" si="2"/>
        <v>3.0506505576208176</v>
      </c>
      <c r="H7" s="59">
        <v>0</v>
      </c>
      <c r="I7" s="59">
        <f t="shared" si="3"/>
        <v>0</v>
      </c>
      <c r="J7" s="59">
        <f t="shared" si="4"/>
        <v>3.0506505576208176</v>
      </c>
      <c r="K7" s="59">
        <v>0</v>
      </c>
      <c r="L7" s="62">
        <f t="shared" si="1"/>
        <v>0</v>
      </c>
      <c r="M7" s="59">
        <v>0</v>
      </c>
      <c r="N7" s="59">
        <f t="shared" si="7"/>
        <v>0</v>
      </c>
      <c r="O7" s="59">
        <f t="shared" si="5"/>
        <v>3.2825000000000002</v>
      </c>
      <c r="P7" s="59">
        <f t="shared" si="6"/>
        <v>3.0506505576208176</v>
      </c>
    </row>
    <row r="8" spans="1:16" ht="30" customHeight="1" x14ac:dyDescent="0.25">
      <c r="A8" s="7">
        <v>5</v>
      </c>
      <c r="B8" s="43" t="s">
        <v>128</v>
      </c>
      <c r="C8" s="42" t="s">
        <v>127</v>
      </c>
      <c r="D8" s="42" t="s">
        <v>173</v>
      </c>
      <c r="E8" s="59">
        <v>10</v>
      </c>
      <c r="F8" s="59">
        <f t="shared" si="0"/>
        <v>2.5</v>
      </c>
      <c r="G8" s="59">
        <f t="shared" si="2"/>
        <v>2.3234200743494426</v>
      </c>
      <c r="H8" s="59">
        <v>0</v>
      </c>
      <c r="I8" s="59">
        <f t="shared" si="3"/>
        <v>0</v>
      </c>
      <c r="J8" s="59">
        <f t="shared" si="4"/>
        <v>2.3234200743494426</v>
      </c>
      <c r="K8" s="59">
        <v>45.7</v>
      </c>
      <c r="L8" s="62">
        <f t="shared" si="1"/>
        <v>67.205882352941174</v>
      </c>
      <c r="M8" s="59">
        <v>0</v>
      </c>
      <c r="N8" s="59">
        <f t="shared" si="7"/>
        <v>0</v>
      </c>
      <c r="O8" s="59">
        <f t="shared" si="5"/>
        <v>48.2</v>
      </c>
      <c r="P8" s="59">
        <f t="shared" si="6"/>
        <v>69.529302427290617</v>
      </c>
    </row>
    <row r="9" spans="1:16" ht="30" customHeight="1" x14ac:dyDescent="0.25">
      <c r="A9" s="7">
        <v>6</v>
      </c>
      <c r="B9" s="43" t="s">
        <v>130</v>
      </c>
      <c r="C9" s="42" t="s">
        <v>129</v>
      </c>
      <c r="D9" s="42" t="s">
        <v>173</v>
      </c>
      <c r="E9" s="59">
        <v>22.375</v>
      </c>
      <c r="F9" s="59">
        <f t="shared" si="0"/>
        <v>5.59375</v>
      </c>
      <c r="G9" s="59">
        <f t="shared" si="2"/>
        <v>5.1986524163568779</v>
      </c>
      <c r="H9" s="59">
        <v>0</v>
      </c>
      <c r="I9" s="59">
        <f t="shared" si="3"/>
        <v>0</v>
      </c>
      <c r="J9" s="59">
        <f t="shared" si="4"/>
        <v>5.1986524163568779</v>
      </c>
      <c r="K9" s="59">
        <v>20</v>
      </c>
      <c r="L9" s="62">
        <f t="shared" si="1"/>
        <v>29.411764705882351</v>
      </c>
      <c r="M9" s="59">
        <v>0</v>
      </c>
      <c r="N9" s="59">
        <f t="shared" si="7"/>
        <v>0</v>
      </c>
      <c r="O9" s="59">
        <f t="shared" si="5"/>
        <v>25.59375</v>
      </c>
      <c r="P9" s="59">
        <f t="shared" si="6"/>
        <v>34.610417122239227</v>
      </c>
    </row>
    <row r="10" spans="1:16" ht="30" customHeight="1" x14ac:dyDescent="0.25">
      <c r="A10" s="7">
        <v>7</v>
      </c>
      <c r="B10" s="43" t="s">
        <v>146</v>
      </c>
      <c r="C10" s="42" t="s">
        <v>145</v>
      </c>
      <c r="D10" s="42" t="s">
        <v>173</v>
      </c>
      <c r="E10" s="59">
        <v>381.25</v>
      </c>
      <c r="F10" s="59">
        <f t="shared" si="0"/>
        <v>95.3125</v>
      </c>
      <c r="G10" s="59">
        <f t="shared" si="2"/>
        <v>88.580390334572485</v>
      </c>
      <c r="H10" s="59">
        <v>0</v>
      </c>
      <c r="I10" s="59">
        <f t="shared" si="3"/>
        <v>0</v>
      </c>
      <c r="J10" s="59">
        <f t="shared" si="4"/>
        <v>88.580390334572485</v>
      </c>
      <c r="K10" s="59">
        <v>28.9</v>
      </c>
      <c r="L10" s="62">
        <f t="shared" si="1"/>
        <v>42.5</v>
      </c>
      <c r="M10" s="59">
        <v>0</v>
      </c>
      <c r="N10" s="59">
        <f t="shared" si="7"/>
        <v>0</v>
      </c>
      <c r="O10" s="59">
        <f t="shared" si="5"/>
        <v>124.21250000000001</v>
      </c>
      <c r="P10" s="59">
        <f t="shared" si="6"/>
        <v>131.08039033457248</v>
      </c>
    </row>
    <row r="11" spans="1:16" ht="30" customHeight="1" x14ac:dyDescent="0.25">
      <c r="A11" s="7">
        <v>8</v>
      </c>
      <c r="B11" s="46" t="s">
        <v>119</v>
      </c>
      <c r="C11" s="42" t="s">
        <v>118</v>
      </c>
      <c r="D11" s="42" t="s">
        <v>173</v>
      </c>
      <c r="E11" s="60">
        <v>18.25</v>
      </c>
      <c r="F11" s="59">
        <f t="shared" si="0"/>
        <v>4.5625</v>
      </c>
      <c r="G11" s="59">
        <f t="shared" si="2"/>
        <v>4.2402416356877319</v>
      </c>
      <c r="H11" s="60">
        <v>24.9</v>
      </c>
      <c r="I11" s="59">
        <f t="shared" si="3"/>
        <v>56.081081081081081</v>
      </c>
      <c r="J11" s="59">
        <f t="shared" si="4"/>
        <v>60.321322716768812</v>
      </c>
      <c r="K11" s="60">
        <v>72.599999999999994</v>
      </c>
      <c r="L11" s="62">
        <f t="shared" si="1"/>
        <v>106.76470588235293</v>
      </c>
      <c r="M11" s="60">
        <v>0</v>
      </c>
      <c r="N11" s="59">
        <f t="shared" si="7"/>
        <v>0</v>
      </c>
      <c r="O11" s="59">
        <f t="shared" si="5"/>
        <v>102.0625</v>
      </c>
      <c r="P11" s="59">
        <f t="shared" si="6"/>
        <v>167.08602859912173</v>
      </c>
    </row>
    <row r="12" spans="1:16" ht="30" customHeight="1" x14ac:dyDescent="0.25">
      <c r="A12" s="7">
        <v>9</v>
      </c>
      <c r="B12" s="48" t="s">
        <v>122</v>
      </c>
      <c r="C12" s="42" t="s">
        <v>120</v>
      </c>
      <c r="D12" s="42" t="s">
        <v>173</v>
      </c>
      <c r="E12" s="59">
        <v>219.625</v>
      </c>
      <c r="F12" s="59">
        <f t="shared" si="0"/>
        <v>54.90625</v>
      </c>
      <c r="G12" s="59">
        <f t="shared" si="2"/>
        <v>51.028113382899626</v>
      </c>
      <c r="H12" s="59">
        <v>0</v>
      </c>
      <c r="I12" s="59">
        <f t="shared" si="3"/>
        <v>0</v>
      </c>
      <c r="J12" s="59">
        <f t="shared" si="4"/>
        <v>51.028113382899626</v>
      </c>
      <c r="K12" s="59">
        <v>62.55</v>
      </c>
      <c r="L12" s="62">
        <f t="shared" si="1"/>
        <v>91.985294117647044</v>
      </c>
      <c r="M12" s="62">
        <v>30</v>
      </c>
      <c r="N12" s="59">
        <f>M12/$M$16*$N$16</f>
        <v>42.857142857142854</v>
      </c>
      <c r="O12" s="59">
        <f t="shared" si="5"/>
        <v>147.45625000000001</v>
      </c>
      <c r="P12" s="59">
        <f t="shared" si="6"/>
        <v>185.87055035768952</v>
      </c>
    </row>
    <row r="13" spans="1:16" ht="30" customHeight="1" x14ac:dyDescent="0.25">
      <c r="A13" s="7">
        <v>10</v>
      </c>
      <c r="B13" s="39" t="s">
        <v>154</v>
      </c>
      <c r="C13" s="42" t="s">
        <v>153</v>
      </c>
      <c r="D13" s="42" t="s">
        <v>173</v>
      </c>
      <c r="E13" s="60">
        <v>154.94999999999999</v>
      </c>
      <c r="F13" s="59">
        <f t="shared" si="0"/>
        <v>38.737499999999997</v>
      </c>
      <c r="G13" s="59">
        <f t="shared" si="2"/>
        <v>36.001394052044603</v>
      </c>
      <c r="H13" s="60">
        <v>0</v>
      </c>
      <c r="I13" s="59">
        <f t="shared" si="3"/>
        <v>0</v>
      </c>
      <c r="J13" s="59">
        <f t="shared" si="4"/>
        <v>36.001394052044603</v>
      </c>
      <c r="K13" s="60">
        <v>204</v>
      </c>
      <c r="L13" s="60">
        <v>300</v>
      </c>
      <c r="M13" s="60">
        <v>40</v>
      </c>
      <c r="N13" s="59">
        <f t="shared" si="7"/>
        <v>57.142857142857139</v>
      </c>
      <c r="O13" s="59">
        <f t="shared" si="5"/>
        <v>282.73750000000001</v>
      </c>
      <c r="P13" s="59">
        <f t="shared" si="6"/>
        <v>393.1442511949017</v>
      </c>
    </row>
    <row r="14" spans="1:16" ht="30" customHeight="1" x14ac:dyDescent="0.25">
      <c r="A14" s="7">
        <v>11</v>
      </c>
      <c r="B14" s="39" t="s">
        <v>156</v>
      </c>
      <c r="C14" s="42" t="s">
        <v>155</v>
      </c>
      <c r="D14" s="42" t="s">
        <v>173</v>
      </c>
      <c r="E14" s="60">
        <v>342.1</v>
      </c>
      <c r="F14" s="59">
        <f t="shared" si="0"/>
        <v>85.525000000000006</v>
      </c>
      <c r="G14" s="59">
        <f t="shared" si="2"/>
        <v>79.484200743494426</v>
      </c>
      <c r="H14" s="60">
        <v>0</v>
      </c>
      <c r="I14" s="59">
        <f t="shared" si="3"/>
        <v>0</v>
      </c>
      <c r="J14" s="59">
        <f t="shared" si="4"/>
        <v>79.484200743494426</v>
      </c>
      <c r="K14" s="60">
        <v>4.5999999999999996</v>
      </c>
      <c r="L14" s="62">
        <f t="shared" ref="L14:L21" si="8">K14/$K$13*$L$13</f>
        <v>6.7647058823529411</v>
      </c>
      <c r="M14" s="60">
        <v>0</v>
      </c>
      <c r="N14" s="59">
        <f t="shared" si="7"/>
        <v>0</v>
      </c>
      <c r="O14" s="59">
        <f t="shared" si="5"/>
        <v>90.125</v>
      </c>
      <c r="P14" s="59">
        <f t="shared" si="6"/>
        <v>86.248906625847368</v>
      </c>
    </row>
    <row r="15" spans="1:16" ht="30" customHeight="1" x14ac:dyDescent="0.25">
      <c r="A15" s="7">
        <v>12</v>
      </c>
      <c r="B15" s="46" t="s">
        <v>140</v>
      </c>
      <c r="C15" s="42" t="s">
        <v>139</v>
      </c>
      <c r="D15" s="42" t="s">
        <v>173</v>
      </c>
      <c r="E15" s="60">
        <v>181.25</v>
      </c>
      <c r="F15" s="59">
        <f t="shared" si="0"/>
        <v>45.3125</v>
      </c>
      <c r="G15" s="59">
        <f t="shared" si="2"/>
        <v>42.111988847583646</v>
      </c>
      <c r="H15" s="60">
        <v>0</v>
      </c>
      <c r="I15" s="59">
        <f t="shared" si="3"/>
        <v>0</v>
      </c>
      <c r="J15" s="59">
        <f t="shared" si="4"/>
        <v>42.111988847583646</v>
      </c>
      <c r="K15" s="60">
        <v>90.35</v>
      </c>
      <c r="L15" s="62">
        <f t="shared" si="8"/>
        <v>132.86764705882354</v>
      </c>
      <c r="M15" s="60">
        <v>40</v>
      </c>
      <c r="N15" s="59">
        <f t="shared" si="7"/>
        <v>57.142857142857139</v>
      </c>
      <c r="O15" s="59">
        <f t="shared" si="5"/>
        <v>175.66249999999999</v>
      </c>
      <c r="P15" s="59">
        <f t="shared" si="6"/>
        <v>232.12249304926431</v>
      </c>
    </row>
    <row r="16" spans="1:16" ht="30" customHeight="1" x14ac:dyDescent="0.25">
      <c r="A16" s="7">
        <v>13</v>
      </c>
      <c r="B16" s="46" t="s">
        <v>152</v>
      </c>
      <c r="C16" s="42" t="s">
        <v>151</v>
      </c>
      <c r="D16" s="42" t="s">
        <v>173</v>
      </c>
      <c r="E16" s="60">
        <v>222.8</v>
      </c>
      <c r="F16" s="59">
        <f t="shared" si="0"/>
        <v>55.7</v>
      </c>
      <c r="G16" s="59">
        <f t="shared" si="2"/>
        <v>51.765799256505581</v>
      </c>
      <c r="H16" s="60">
        <v>30</v>
      </c>
      <c r="I16" s="59">
        <f t="shared" si="3"/>
        <v>67.567567567567565</v>
      </c>
      <c r="J16" s="59">
        <f t="shared" si="4"/>
        <v>119.33336682407315</v>
      </c>
      <c r="K16" s="60">
        <v>37.9</v>
      </c>
      <c r="L16" s="62">
        <f t="shared" si="8"/>
        <v>55.735294117647058</v>
      </c>
      <c r="M16" s="60">
        <v>140</v>
      </c>
      <c r="N16" s="63">
        <v>200</v>
      </c>
      <c r="O16" s="59">
        <f t="shared" si="5"/>
        <v>263.60000000000002</v>
      </c>
      <c r="P16" s="59">
        <f t="shared" si="6"/>
        <v>375.06866094172022</v>
      </c>
    </row>
    <row r="17" spans="1:16" ht="30" customHeight="1" x14ac:dyDescent="0.25">
      <c r="A17" s="7">
        <v>14</v>
      </c>
      <c r="B17" s="43" t="s">
        <v>138</v>
      </c>
      <c r="C17" s="42" t="s">
        <v>137</v>
      </c>
      <c r="D17" s="42" t="s">
        <v>173</v>
      </c>
      <c r="E17" s="59">
        <v>100</v>
      </c>
      <c r="F17" s="59">
        <f t="shared" si="0"/>
        <v>25</v>
      </c>
      <c r="G17" s="59">
        <f t="shared" si="2"/>
        <v>23.234200743494423</v>
      </c>
      <c r="H17" s="59">
        <v>166.5</v>
      </c>
      <c r="I17" s="62">
        <v>375</v>
      </c>
      <c r="J17" s="59">
        <f t="shared" si="4"/>
        <v>398.2342007434944</v>
      </c>
      <c r="K17" s="59">
        <v>33.4</v>
      </c>
      <c r="L17" s="62">
        <f t="shared" si="8"/>
        <v>49.117647058823529</v>
      </c>
      <c r="M17" s="59">
        <v>0</v>
      </c>
      <c r="N17" s="59">
        <f t="shared" si="7"/>
        <v>0</v>
      </c>
      <c r="O17" s="59">
        <f t="shared" si="5"/>
        <v>224.9</v>
      </c>
      <c r="P17" s="59">
        <f t="shared" si="6"/>
        <v>447.35184780231793</v>
      </c>
    </row>
    <row r="18" spans="1:16" ht="30" customHeight="1" x14ac:dyDescent="0.25">
      <c r="A18" s="7">
        <v>15</v>
      </c>
      <c r="B18" s="43" t="s">
        <v>132</v>
      </c>
      <c r="C18" s="42" t="s">
        <v>131</v>
      </c>
      <c r="D18" s="42" t="s">
        <v>173</v>
      </c>
      <c r="E18" s="59">
        <v>327.435</v>
      </c>
      <c r="F18" s="59">
        <f t="shared" si="0"/>
        <v>81.858750000000001</v>
      </c>
      <c r="G18" s="59">
        <f t="shared" si="2"/>
        <v>76.076905204460957</v>
      </c>
      <c r="H18" s="59">
        <v>0</v>
      </c>
      <c r="I18" s="59">
        <f t="shared" si="3"/>
        <v>0</v>
      </c>
      <c r="J18" s="59">
        <f t="shared" si="4"/>
        <v>76.076905204460957</v>
      </c>
      <c r="K18" s="59">
        <v>61.4</v>
      </c>
      <c r="L18" s="62">
        <f t="shared" si="8"/>
        <v>90.294117647058826</v>
      </c>
      <c r="M18" s="59">
        <v>110</v>
      </c>
      <c r="N18" s="59">
        <f t="shared" si="7"/>
        <v>157.14285714285714</v>
      </c>
      <c r="O18" s="59">
        <f t="shared" si="5"/>
        <v>253.25874999999999</v>
      </c>
      <c r="P18" s="59">
        <f t="shared" si="6"/>
        <v>323.51387999437691</v>
      </c>
    </row>
    <row r="19" spans="1:16" ht="30" customHeight="1" x14ac:dyDescent="0.25">
      <c r="A19" s="7">
        <v>16</v>
      </c>
      <c r="B19" s="43" t="s">
        <v>112</v>
      </c>
      <c r="C19" s="42" t="s">
        <v>111</v>
      </c>
      <c r="D19" s="42" t="s">
        <v>173</v>
      </c>
      <c r="E19" s="59">
        <v>89.59</v>
      </c>
      <c r="F19" s="59">
        <f t="shared" si="0"/>
        <v>22.397500000000001</v>
      </c>
      <c r="G19" s="59">
        <f t="shared" si="2"/>
        <v>20.815520446096656</v>
      </c>
      <c r="H19" s="59">
        <v>0</v>
      </c>
      <c r="I19" s="59">
        <f t="shared" si="3"/>
        <v>0</v>
      </c>
      <c r="J19" s="59">
        <f t="shared" si="4"/>
        <v>20.815520446096656</v>
      </c>
      <c r="K19" s="59">
        <v>3.3</v>
      </c>
      <c r="L19" s="62">
        <f t="shared" si="8"/>
        <v>4.8529411764705879</v>
      </c>
      <c r="M19" s="59">
        <v>0</v>
      </c>
      <c r="N19" s="59">
        <f t="shared" si="7"/>
        <v>0</v>
      </c>
      <c r="O19" s="59">
        <f t="shared" si="5"/>
        <v>25.697500000000002</v>
      </c>
      <c r="P19" s="59">
        <f t="shared" si="6"/>
        <v>25.668461622567243</v>
      </c>
    </row>
    <row r="20" spans="1:16" ht="30" customHeight="1" x14ac:dyDescent="0.25">
      <c r="A20" s="7">
        <v>17</v>
      </c>
      <c r="B20" s="43" t="s">
        <v>142</v>
      </c>
      <c r="C20" s="42" t="s">
        <v>141</v>
      </c>
      <c r="D20" s="42" t="s">
        <v>173</v>
      </c>
      <c r="E20" s="59">
        <v>96.25</v>
      </c>
      <c r="F20" s="59">
        <f t="shared" si="0"/>
        <v>24.0625</v>
      </c>
      <c r="G20" s="59">
        <f t="shared" si="2"/>
        <v>22.362918215613384</v>
      </c>
      <c r="H20" s="59">
        <v>0</v>
      </c>
      <c r="I20" s="59">
        <f t="shared" si="3"/>
        <v>0</v>
      </c>
      <c r="J20" s="59">
        <f t="shared" si="4"/>
        <v>22.362918215613384</v>
      </c>
      <c r="K20" s="59">
        <v>0</v>
      </c>
      <c r="L20" s="62">
        <f t="shared" si="8"/>
        <v>0</v>
      </c>
      <c r="M20" s="59">
        <v>0</v>
      </c>
      <c r="N20" s="59">
        <f t="shared" si="7"/>
        <v>0</v>
      </c>
      <c r="O20" s="59">
        <f t="shared" si="5"/>
        <v>24.0625</v>
      </c>
      <c r="P20" s="59">
        <f t="shared" si="6"/>
        <v>22.362918215613384</v>
      </c>
    </row>
    <row r="21" spans="1:16" ht="30" customHeight="1" x14ac:dyDescent="0.25">
      <c r="A21" s="7">
        <v>18</v>
      </c>
      <c r="B21" s="46" t="s">
        <v>150</v>
      </c>
      <c r="C21" s="42" t="s">
        <v>149</v>
      </c>
      <c r="D21" s="42" t="s">
        <v>173</v>
      </c>
      <c r="E21" s="60">
        <v>538</v>
      </c>
      <c r="F21" s="59">
        <f t="shared" si="0"/>
        <v>134.5</v>
      </c>
      <c r="G21" s="60">
        <v>125</v>
      </c>
      <c r="H21" s="60">
        <v>0</v>
      </c>
      <c r="I21" s="59">
        <f t="shared" si="3"/>
        <v>0</v>
      </c>
      <c r="J21" s="59">
        <f t="shared" si="4"/>
        <v>125</v>
      </c>
      <c r="K21" s="60">
        <v>0</v>
      </c>
      <c r="L21" s="62">
        <f t="shared" si="8"/>
        <v>0</v>
      </c>
      <c r="M21" s="60">
        <v>80</v>
      </c>
      <c r="N21" s="59">
        <f t="shared" si="7"/>
        <v>114.28571428571428</v>
      </c>
      <c r="O21" s="59">
        <f t="shared" si="5"/>
        <v>214.5</v>
      </c>
      <c r="P21" s="59">
        <f t="shared" si="6"/>
        <v>239.28571428571428</v>
      </c>
    </row>
    <row r="22" spans="1:16" ht="41.25" customHeight="1" x14ac:dyDescent="0.25">
      <c r="A22" s="116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</row>
  </sheetData>
  <sheetProtection algorithmName="SHA-512" hashValue="Kl5yyN3y/Zh1s2VudQ6Iz8jZYTaHlW1RVogWZPQ67thUmtx2LrHZQU2ClGfyn+Q8EgRCP3A2oeg0S9KKAeKyTw==" saltValue="Iy1Yr0dIsQSALgd3IzDBIg==" spinCount="100000" sheet="1" objects="1" scenarios="1"/>
  <mergeCells count="6">
    <mergeCell ref="E2:I2"/>
    <mergeCell ref="A3:D3"/>
    <mergeCell ref="A1:O1"/>
    <mergeCell ref="A22:O22"/>
    <mergeCell ref="K2:L2"/>
    <mergeCell ref="M2:N2"/>
  </mergeCells>
  <phoneticPr fontId="9" type="noConversion"/>
  <pageMargins left="0.7" right="0.7" top="0.75" bottom="0.75" header="0.51180555555555496" footer="0.51180555555555496"/>
  <pageSetup paperSize="9" scale="61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2"/>
  <sheetViews>
    <sheetView zoomScaleNormal="100" workbookViewId="0">
      <selection activeCell="N7" sqref="N7"/>
    </sheetView>
  </sheetViews>
  <sheetFormatPr defaultColWidth="8.5703125" defaultRowHeight="15" x14ac:dyDescent="0.25"/>
  <cols>
    <col min="1" max="1" width="3.85546875" style="1" customWidth="1"/>
    <col min="2" max="2" width="12.28515625" style="50" customWidth="1"/>
    <col min="3" max="3" width="22.7109375" style="53" customWidth="1"/>
    <col min="4" max="4" width="17.7109375" style="55" customWidth="1"/>
    <col min="5" max="5" width="9.5703125" style="11" customWidth="1"/>
    <col min="6" max="8" width="9.28515625" style="11" customWidth="1"/>
    <col min="9" max="9" width="9.28515625" style="23" customWidth="1"/>
    <col min="10" max="10" width="9.140625" style="23" customWidth="1"/>
    <col min="11" max="11" width="9.140625" style="11" customWidth="1"/>
    <col min="12" max="12" width="9.140625" style="23" customWidth="1"/>
    <col min="13" max="13" width="9.140625" style="11" customWidth="1"/>
    <col min="14" max="14" width="11.28515625" style="23" customWidth="1"/>
    <col min="15" max="15" width="11.7109375" style="11" customWidth="1"/>
    <col min="16" max="16" width="12.42578125" style="11" customWidth="1"/>
  </cols>
  <sheetData>
    <row r="1" spans="1:16" s="26" customFormat="1" ht="30" customHeight="1" x14ac:dyDescent="0.25">
      <c r="A1" s="115" t="s">
        <v>193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P1" s="11"/>
    </row>
    <row r="2" spans="1:16" x14ac:dyDescent="0.25">
      <c r="A2" s="95"/>
      <c r="B2" s="112"/>
      <c r="C2" s="113"/>
      <c r="D2" s="114"/>
      <c r="E2" s="72"/>
      <c r="F2" s="72"/>
      <c r="G2" s="72"/>
      <c r="H2" s="72"/>
      <c r="I2" s="73"/>
      <c r="J2" s="73"/>
      <c r="K2" s="72"/>
      <c r="L2" s="73"/>
      <c r="M2" s="72"/>
      <c r="N2" s="73"/>
      <c r="O2" s="72"/>
    </row>
    <row r="4" spans="1:16" ht="45" x14ac:dyDescent="0.25">
      <c r="A4" s="2" t="s">
        <v>87</v>
      </c>
      <c r="B4" s="41" t="s">
        <v>88</v>
      </c>
      <c r="C4" s="51" t="s">
        <v>106</v>
      </c>
      <c r="D4" s="41" t="s">
        <v>89</v>
      </c>
      <c r="E4" s="118" t="s">
        <v>90</v>
      </c>
      <c r="F4" s="118"/>
      <c r="G4" s="118"/>
      <c r="H4" s="118"/>
      <c r="I4" s="118"/>
      <c r="J4" s="10"/>
      <c r="K4" s="118" t="s">
        <v>91</v>
      </c>
      <c r="L4" s="118"/>
      <c r="M4" s="118" t="s">
        <v>92</v>
      </c>
      <c r="N4" s="118"/>
      <c r="O4" s="10"/>
      <c r="P4" s="32"/>
    </row>
    <row r="5" spans="1:16" ht="66" customHeight="1" x14ac:dyDescent="0.25">
      <c r="A5" s="117" t="s">
        <v>85</v>
      </c>
      <c r="B5" s="117"/>
      <c r="C5" s="117"/>
      <c r="D5" s="117"/>
      <c r="E5" s="16" t="s">
        <v>94</v>
      </c>
      <c r="F5" s="16" t="s">
        <v>95</v>
      </c>
      <c r="G5" s="16" t="s">
        <v>96</v>
      </c>
      <c r="H5" s="16" t="s">
        <v>97</v>
      </c>
      <c r="I5" s="17" t="s">
        <v>98</v>
      </c>
      <c r="J5" s="18" t="s">
        <v>99</v>
      </c>
      <c r="K5" s="16" t="s">
        <v>94</v>
      </c>
      <c r="L5" s="19" t="s">
        <v>100</v>
      </c>
      <c r="M5" s="16" t="s">
        <v>101</v>
      </c>
      <c r="N5" s="16" t="s">
        <v>104</v>
      </c>
      <c r="O5" s="14" t="s">
        <v>93</v>
      </c>
      <c r="P5" s="15" t="s">
        <v>102</v>
      </c>
    </row>
    <row r="6" spans="1:16" ht="30" customHeight="1" x14ac:dyDescent="0.25">
      <c r="A6" s="4">
        <v>1</v>
      </c>
      <c r="B6" s="45" t="s">
        <v>158</v>
      </c>
      <c r="C6" s="52" t="s">
        <v>157</v>
      </c>
      <c r="D6" s="54" t="s">
        <v>173</v>
      </c>
      <c r="E6" s="59">
        <v>286.34500000000003</v>
      </c>
      <c r="F6" s="59">
        <f>E6/4</f>
        <v>71.586250000000007</v>
      </c>
      <c r="G6" s="59">
        <f>F6/F14*G14</f>
        <v>93.88360655737705</v>
      </c>
      <c r="H6" s="59">
        <v>0</v>
      </c>
      <c r="I6" s="59">
        <f>H6*$I$22/$H$22</f>
        <v>0</v>
      </c>
      <c r="J6" s="59">
        <f>G6+I6</f>
        <v>93.88360655737705</v>
      </c>
      <c r="K6" s="59">
        <v>183.75</v>
      </c>
      <c r="L6" s="59">
        <v>300</v>
      </c>
      <c r="M6" s="59">
        <v>50</v>
      </c>
      <c r="N6" s="59">
        <f>M6/M18*N18</f>
        <v>71.428571428571431</v>
      </c>
      <c r="O6" s="59">
        <f>F6+H6+K6+M6</f>
        <v>305.33625000000001</v>
      </c>
      <c r="P6" s="59">
        <f>J6+L6+N6</f>
        <v>465.31217798594849</v>
      </c>
    </row>
    <row r="7" spans="1:16" ht="30" customHeight="1" x14ac:dyDescent="0.25">
      <c r="A7" s="7">
        <v>2</v>
      </c>
      <c r="B7" s="57" t="s">
        <v>134</v>
      </c>
      <c r="C7" s="52" t="s">
        <v>133</v>
      </c>
      <c r="D7" s="54" t="s">
        <v>173</v>
      </c>
      <c r="E7" s="59">
        <v>64.3</v>
      </c>
      <c r="F7" s="59">
        <f t="shared" ref="F7:F22" si="0">E7/4</f>
        <v>16.074999999999999</v>
      </c>
      <c r="G7" s="59">
        <f>F7/F14*G14</f>
        <v>21.081967213114751</v>
      </c>
      <c r="H7" s="59">
        <v>0</v>
      </c>
      <c r="I7" s="59">
        <f t="shared" ref="I7:I21" si="1">H7*$I$22/$H$22</f>
        <v>0</v>
      </c>
      <c r="J7" s="59">
        <f t="shared" ref="J7:J22" si="2">G7+I7</f>
        <v>21.081967213114751</v>
      </c>
      <c r="K7" s="59">
        <v>182.1</v>
      </c>
      <c r="L7" s="59">
        <f>K7/K6*L6</f>
        <v>297.30612244897958</v>
      </c>
      <c r="M7" s="59">
        <v>0</v>
      </c>
      <c r="N7" s="59">
        <f>M7/M18*N18</f>
        <v>0</v>
      </c>
      <c r="O7" s="59">
        <f t="shared" ref="O7:O22" si="3">F7+H7+K7+M7</f>
        <v>198.17499999999998</v>
      </c>
      <c r="P7" s="59">
        <f t="shared" ref="P7:P22" si="4">J7+L7+N7</f>
        <v>318.38808966209433</v>
      </c>
    </row>
    <row r="8" spans="1:16" ht="30" customHeight="1" x14ac:dyDescent="0.25">
      <c r="A8" s="7">
        <v>3</v>
      </c>
      <c r="B8" s="56" t="s">
        <v>123</v>
      </c>
      <c r="C8" s="52" t="s">
        <v>121</v>
      </c>
      <c r="D8" s="54" t="s">
        <v>173</v>
      </c>
      <c r="E8" s="59">
        <v>10</v>
      </c>
      <c r="F8" s="59">
        <f t="shared" si="0"/>
        <v>2.5</v>
      </c>
      <c r="G8" s="59">
        <f>F8/F14*G14</f>
        <v>3.278688524590164</v>
      </c>
      <c r="H8" s="59">
        <v>0</v>
      </c>
      <c r="I8" s="59">
        <f t="shared" si="1"/>
        <v>0</v>
      </c>
      <c r="J8" s="59">
        <f t="shared" si="2"/>
        <v>3.278688524590164</v>
      </c>
      <c r="K8" s="59">
        <v>9.0500000000000007</v>
      </c>
      <c r="L8" s="59">
        <f t="shared" ref="L8:L19" si="5">K8/K7*L7</f>
        <v>14.775510204081634</v>
      </c>
      <c r="M8" s="62">
        <v>0</v>
      </c>
      <c r="N8" s="59">
        <f t="shared" ref="N8" si="6">M8/M20*N20</f>
        <v>0</v>
      </c>
      <c r="O8" s="59">
        <f t="shared" si="3"/>
        <v>11.55</v>
      </c>
      <c r="P8" s="59">
        <f t="shared" si="4"/>
        <v>18.0541987286718</v>
      </c>
    </row>
    <row r="9" spans="1:16" ht="30" customHeight="1" x14ac:dyDescent="0.25">
      <c r="A9" s="7">
        <v>4</v>
      </c>
      <c r="B9" s="45" t="s">
        <v>119</v>
      </c>
      <c r="C9" s="52" t="s">
        <v>118</v>
      </c>
      <c r="D9" s="54" t="s">
        <v>173</v>
      </c>
      <c r="E9" s="60">
        <v>18.25</v>
      </c>
      <c r="F9" s="59">
        <f t="shared" si="0"/>
        <v>4.5625</v>
      </c>
      <c r="G9" s="60">
        <f>F9/F14*G14</f>
        <v>5.9836065573770485</v>
      </c>
      <c r="H9" s="60">
        <v>24.9</v>
      </c>
      <c r="I9" s="59">
        <f t="shared" si="1"/>
        <v>56.081081081081081</v>
      </c>
      <c r="J9" s="59">
        <f t="shared" si="2"/>
        <v>62.064687638458132</v>
      </c>
      <c r="K9" s="60">
        <v>72.599999999999994</v>
      </c>
      <c r="L9" s="59">
        <f t="shared" si="5"/>
        <v>118.53061224489797</v>
      </c>
      <c r="M9" s="60">
        <v>0</v>
      </c>
      <c r="N9" s="59">
        <f>M9/M18*N18</f>
        <v>0</v>
      </c>
      <c r="O9" s="59">
        <f t="shared" si="3"/>
        <v>102.0625</v>
      </c>
      <c r="P9" s="59">
        <f t="shared" si="4"/>
        <v>180.59529988335609</v>
      </c>
    </row>
    <row r="10" spans="1:16" ht="30" customHeight="1" x14ac:dyDescent="0.25">
      <c r="A10" s="7">
        <v>5</v>
      </c>
      <c r="B10" s="45" t="s">
        <v>160</v>
      </c>
      <c r="C10" s="52" t="s">
        <v>159</v>
      </c>
      <c r="D10" s="54" t="s">
        <v>173</v>
      </c>
      <c r="E10" s="60">
        <v>103.02500000000001</v>
      </c>
      <c r="F10" s="59">
        <f t="shared" si="0"/>
        <v>25.756250000000001</v>
      </c>
      <c r="G10" s="60">
        <f>F10/F14*G14</f>
        <v>33.778688524590166</v>
      </c>
      <c r="H10" s="60">
        <v>0</v>
      </c>
      <c r="I10" s="59">
        <f t="shared" si="1"/>
        <v>0</v>
      </c>
      <c r="J10" s="59">
        <f t="shared" si="2"/>
        <v>33.778688524590166</v>
      </c>
      <c r="K10" s="60">
        <v>139.30000000000001</v>
      </c>
      <c r="L10" s="59">
        <f t="shared" si="5"/>
        <v>227.42857142857147</v>
      </c>
      <c r="M10" s="60">
        <v>60</v>
      </c>
      <c r="N10" s="59">
        <f>M10/M18*N18</f>
        <v>85.714285714285708</v>
      </c>
      <c r="O10" s="59">
        <f t="shared" si="3"/>
        <v>225.05625000000001</v>
      </c>
      <c r="P10" s="59">
        <f t="shared" si="4"/>
        <v>346.92154566744733</v>
      </c>
    </row>
    <row r="11" spans="1:16" ht="30" customHeight="1" x14ac:dyDescent="0.25">
      <c r="A11" s="7">
        <v>6</v>
      </c>
      <c r="B11" s="56" t="s">
        <v>122</v>
      </c>
      <c r="C11" s="52" t="s">
        <v>120</v>
      </c>
      <c r="D11" s="54" t="s">
        <v>173</v>
      </c>
      <c r="E11" s="59">
        <v>219.625</v>
      </c>
      <c r="F11" s="59">
        <f t="shared" si="0"/>
        <v>54.90625</v>
      </c>
      <c r="G11" s="59">
        <f>F11/F14*G14</f>
        <v>72.008196721311478</v>
      </c>
      <c r="H11" s="59">
        <v>0</v>
      </c>
      <c r="I11" s="59">
        <f t="shared" si="1"/>
        <v>0</v>
      </c>
      <c r="J11" s="59">
        <f t="shared" si="2"/>
        <v>72.008196721311478</v>
      </c>
      <c r="K11" s="59">
        <v>62.55</v>
      </c>
      <c r="L11" s="59">
        <f t="shared" si="5"/>
        <v>102.12244897959185</v>
      </c>
      <c r="M11" s="62">
        <v>30</v>
      </c>
      <c r="N11" s="59">
        <f>M11/M18*N18</f>
        <v>42.857142857142854</v>
      </c>
      <c r="O11" s="59">
        <f t="shared" si="3"/>
        <v>147.45625000000001</v>
      </c>
      <c r="P11" s="59">
        <f t="shared" si="4"/>
        <v>216.98778855804619</v>
      </c>
    </row>
    <row r="12" spans="1:16" ht="30" customHeight="1" x14ac:dyDescent="0.25">
      <c r="A12" s="7">
        <v>7</v>
      </c>
      <c r="B12" s="57" t="s">
        <v>128</v>
      </c>
      <c r="C12" s="52" t="s">
        <v>127</v>
      </c>
      <c r="D12" s="54" t="s">
        <v>173</v>
      </c>
      <c r="E12" s="59">
        <v>10</v>
      </c>
      <c r="F12" s="59">
        <f t="shared" si="0"/>
        <v>2.5</v>
      </c>
      <c r="G12" s="59">
        <f>F12/F14*G14</f>
        <v>3.278688524590164</v>
      </c>
      <c r="H12" s="59">
        <v>0</v>
      </c>
      <c r="I12" s="59">
        <f t="shared" si="1"/>
        <v>0</v>
      </c>
      <c r="J12" s="59">
        <f t="shared" si="2"/>
        <v>3.278688524590164</v>
      </c>
      <c r="K12" s="59">
        <v>45.7</v>
      </c>
      <c r="L12" s="59">
        <f t="shared" si="5"/>
        <v>74.612244897959201</v>
      </c>
      <c r="M12" s="59">
        <v>0</v>
      </c>
      <c r="N12" s="59">
        <f>M12/M18*N18</f>
        <v>0</v>
      </c>
      <c r="O12" s="59">
        <f t="shared" si="3"/>
        <v>48.2</v>
      </c>
      <c r="P12" s="59">
        <f t="shared" si="4"/>
        <v>77.890933422549367</v>
      </c>
    </row>
    <row r="13" spans="1:16" ht="30" customHeight="1" x14ac:dyDescent="0.25">
      <c r="A13" s="7">
        <v>8</v>
      </c>
      <c r="B13" s="45" t="s">
        <v>162</v>
      </c>
      <c r="C13" s="52" t="s">
        <v>161</v>
      </c>
      <c r="D13" s="54" t="s">
        <v>173</v>
      </c>
      <c r="E13" s="60">
        <v>16.25</v>
      </c>
      <c r="F13" s="59">
        <f t="shared" si="0"/>
        <v>4.0625</v>
      </c>
      <c r="G13" s="60">
        <f>F13/F14*G14</f>
        <v>5.3278688524590159</v>
      </c>
      <c r="H13" s="60">
        <v>19.95</v>
      </c>
      <c r="I13" s="59">
        <f t="shared" si="1"/>
        <v>44.932432432432435</v>
      </c>
      <c r="J13" s="59">
        <f t="shared" si="2"/>
        <v>50.260301284891455</v>
      </c>
      <c r="K13" s="60">
        <v>27.65</v>
      </c>
      <c r="L13" s="59">
        <f t="shared" si="5"/>
        <v>45.142857142857153</v>
      </c>
      <c r="M13" s="60">
        <v>130</v>
      </c>
      <c r="N13" s="63">
        <f>M13/M18*N18</f>
        <v>185.71428571428572</v>
      </c>
      <c r="O13" s="59">
        <f t="shared" si="3"/>
        <v>181.66249999999999</v>
      </c>
      <c r="P13" s="59">
        <f t="shared" si="4"/>
        <v>281.11744414203434</v>
      </c>
    </row>
    <row r="14" spans="1:16" ht="30" customHeight="1" x14ac:dyDescent="0.25">
      <c r="A14" s="7">
        <v>9</v>
      </c>
      <c r="B14" s="57" t="s">
        <v>146</v>
      </c>
      <c r="C14" s="52" t="s">
        <v>145</v>
      </c>
      <c r="D14" s="54" t="s">
        <v>173</v>
      </c>
      <c r="E14" s="59">
        <v>381.25</v>
      </c>
      <c r="F14" s="59">
        <f t="shared" si="0"/>
        <v>95.3125</v>
      </c>
      <c r="G14" s="59">
        <v>125</v>
      </c>
      <c r="H14" s="59">
        <v>0</v>
      </c>
      <c r="I14" s="59">
        <f t="shared" si="1"/>
        <v>0</v>
      </c>
      <c r="J14" s="59">
        <f t="shared" si="2"/>
        <v>125</v>
      </c>
      <c r="K14" s="59">
        <v>28.9</v>
      </c>
      <c r="L14" s="59">
        <f t="shared" si="5"/>
        <v>47.183673469387763</v>
      </c>
      <c r="M14" s="59">
        <v>0</v>
      </c>
      <c r="N14" s="59">
        <f>M14/M18*N18</f>
        <v>0</v>
      </c>
      <c r="O14" s="59">
        <f t="shared" si="3"/>
        <v>124.21250000000001</v>
      </c>
      <c r="P14" s="59">
        <f t="shared" si="4"/>
        <v>172.18367346938777</v>
      </c>
    </row>
    <row r="15" spans="1:16" ht="30" customHeight="1" x14ac:dyDescent="0.25">
      <c r="A15" s="7">
        <v>10</v>
      </c>
      <c r="B15" s="57" t="s">
        <v>126</v>
      </c>
      <c r="C15" s="52" t="s">
        <v>125</v>
      </c>
      <c r="D15" s="54" t="s">
        <v>173</v>
      </c>
      <c r="E15" s="59">
        <v>168.8</v>
      </c>
      <c r="F15" s="59">
        <f t="shared" si="0"/>
        <v>42.2</v>
      </c>
      <c r="G15" s="59">
        <f>F15/F14*G14</f>
        <v>55.344262295081968</v>
      </c>
      <c r="H15" s="59">
        <v>0</v>
      </c>
      <c r="I15" s="59">
        <f t="shared" si="1"/>
        <v>0</v>
      </c>
      <c r="J15" s="59">
        <f t="shared" si="2"/>
        <v>55.344262295081968</v>
      </c>
      <c r="K15" s="59">
        <v>2.5</v>
      </c>
      <c r="L15" s="59">
        <f t="shared" si="5"/>
        <v>4.0816326530612255</v>
      </c>
      <c r="M15" s="59">
        <v>0</v>
      </c>
      <c r="N15" s="59">
        <f>M15/M18*N18</f>
        <v>0</v>
      </c>
      <c r="O15" s="59">
        <f t="shared" si="3"/>
        <v>44.7</v>
      </c>
      <c r="P15" s="59">
        <f t="shared" si="4"/>
        <v>59.425894948143196</v>
      </c>
    </row>
    <row r="16" spans="1:16" ht="30" customHeight="1" x14ac:dyDescent="0.25">
      <c r="A16" s="7">
        <v>11</v>
      </c>
      <c r="B16" s="57" t="s">
        <v>164</v>
      </c>
      <c r="C16" s="52" t="s">
        <v>163</v>
      </c>
      <c r="D16" s="54" t="s">
        <v>173</v>
      </c>
      <c r="E16" s="59">
        <v>104.605</v>
      </c>
      <c r="F16" s="59">
        <f t="shared" si="0"/>
        <v>26.151250000000001</v>
      </c>
      <c r="G16" s="59">
        <f>F16/F14*G14</f>
        <v>34.296721311475409</v>
      </c>
      <c r="H16" s="59">
        <v>0</v>
      </c>
      <c r="I16" s="59">
        <f t="shared" si="1"/>
        <v>0</v>
      </c>
      <c r="J16" s="59">
        <f t="shared" si="2"/>
        <v>34.296721311475409</v>
      </c>
      <c r="K16" s="59">
        <v>42.6</v>
      </c>
      <c r="L16" s="59">
        <f t="shared" si="5"/>
        <v>69.551020408163282</v>
      </c>
      <c r="M16" s="59">
        <v>30</v>
      </c>
      <c r="N16" s="59">
        <f>M16/M18*N18</f>
        <v>42.857142857142854</v>
      </c>
      <c r="O16" s="59">
        <f t="shared" si="3"/>
        <v>98.751249999999999</v>
      </c>
      <c r="P16" s="59">
        <f t="shared" si="4"/>
        <v>146.70488457678155</v>
      </c>
    </row>
    <row r="17" spans="1:16" ht="30" customHeight="1" x14ac:dyDescent="0.25">
      <c r="A17" s="7">
        <v>12</v>
      </c>
      <c r="B17" s="57" t="s">
        <v>130</v>
      </c>
      <c r="C17" s="52" t="s">
        <v>129</v>
      </c>
      <c r="D17" s="54" t="s">
        <v>173</v>
      </c>
      <c r="E17" s="59">
        <v>22.375</v>
      </c>
      <c r="F17" s="59">
        <f t="shared" si="0"/>
        <v>5.59375</v>
      </c>
      <c r="G17" s="59">
        <f>F17/F14*G14</f>
        <v>7.3360655737704921</v>
      </c>
      <c r="H17" s="59">
        <v>0</v>
      </c>
      <c r="I17" s="59">
        <f t="shared" si="1"/>
        <v>0</v>
      </c>
      <c r="J17" s="59">
        <f t="shared" si="2"/>
        <v>7.3360655737704921</v>
      </c>
      <c r="K17" s="59">
        <v>20</v>
      </c>
      <c r="L17" s="59">
        <f t="shared" si="5"/>
        <v>32.653061224489804</v>
      </c>
      <c r="M17" s="59">
        <v>0</v>
      </c>
      <c r="N17" s="59">
        <f>M17/M18*N18</f>
        <v>0</v>
      </c>
      <c r="O17" s="59">
        <f t="shared" si="3"/>
        <v>25.59375</v>
      </c>
      <c r="P17" s="59">
        <f t="shared" si="4"/>
        <v>39.989126798260294</v>
      </c>
    </row>
    <row r="18" spans="1:16" ht="30" customHeight="1" x14ac:dyDescent="0.25">
      <c r="A18" s="7">
        <v>13</v>
      </c>
      <c r="B18" s="46" t="s">
        <v>152</v>
      </c>
      <c r="C18" s="42" t="s">
        <v>151</v>
      </c>
      <c r="D18" s="42" t="s">
        <v>173</v>
      </c>
      <c r="E18" s="59">
        <v>222.8</v>
      </c>
      <c r="F18" s="59">
        <f t="shared" si="0"/>
        <v>55.7</v>
      </c>
      <c r="G18" s="59">
        <f>F18/F14*G14</f>
        <v>73.049180327868868</v>
      </c>
      <c r="H18" s="59">
        <v>30</v>
      </c>
      <c r="I18" s="59">
        <f t="shared" si="1"/>
        <v>67.567567567567565</v>
      </c>
      <c r="J18" s="59">
        <f t="shared" si="2"/>
        <v>140.61674789543645</v>
      </c>
      <c r="K18" s="59">
        <v>37.9</v>
      </c>
      <c r="L18" s="59">
        <f t="shared" si="5"/>
        <v>61.877551020408177</v>
      </c>
      <c r="M18" s="59">
        <v>140</v>
      </c>
      <c r="N18" s="59">
        <v>200</v>
      </c>
      <c r="O18" s="59">
        <f t="shared" si="3"/>
        <v>263.60000000000002</v>
      </c>
      <c r="P18" s="59">
        <f t="shared" si="4"/>
        <v>402.49429891584464</v>
      </c>
    </row>
    <row r="19" spans="1:16" ht="30" customHeight="1" x14ac:dyDescent="0.25">
      <c r="A19" s="7">
        <v>14</v>
      </c>
      <c r="B19" s="57" t="s">
        <v>142</v>
      </c>
      <c r="C19" s="52" t="s">
        <v>141</v>
      </c>
      <c r="D19" s="54" t="s">
        <v>173</v>
      </c>
      <c r="E19" s="59">
        <v>96.25</v>
      </c>
      <c r="F19" s="59">
        <f t="shared" si="0"/>
        <v>24.0625</v>
      </c>
      <c r="G19" s="59">
        <f>F19/F14*G14</f>
        <v>31.557377049180332</v>
      </c>
      <c r="H19" s="59">
        <v>0</v>
      </c>
      <c r="I19" s="59">
        <f t="shared" si="1"/>
        <v>0</v>
      </c>
      <c r="J19" s="59">
        <f t="shared" si="2"/>
        <v>31.557377049180332</v>
      </c>
      <c r="K19" s="59">
        <v>0</v>
      </c>
      <c r="L19" s="59">
        <f t="shared" si="5"/>
        <v>0</v>
      </c>
      <c r="M19" s="59">
        <v>0</v>
      </c>
      <c r="N19" s="59">
        <f>M19/M18*N18</f>
        <v>0</v>
      </c>
      <c r="O19" s="59">
        <f t="shared" si="3"/>
        <v>24.0625</v>
      </c>
      <c r="P19" s="59">
        <f t="shared" si="4"/>
        <v>31.557377049180332</v>
      </c>
    </row>
    <row r="20" spans="1:16" ht="30" customHeight="1" x14ac:dyDescent="0.25">
      <c r="A20" s="7">
        <v>15</v>
      </c>
      <c r="B20" s="57" t="s">
        <v>132</v>
      </c>
      <c r="C20" s="52" t="s">
        <v>131</v>
      </c>
      <c r="D20" s="54" t="s">
        <v>173</v>
      </c>
      <c r="E20" s="59">
        <v>327.435</v>
      </c>
      <c r="F20" s="59">
        <f t="shared" si="0"/>
        <v>81.858750000000001</v>
      </c>
      <c r="G20" s="59">
        <f>F20/F14*G14</f>
        <v>107.35573770491803</v>
      </c>
      <c r="H20" s="59">
        <v>0</v>
      </c>
      <c r="I20" s="59">
        <f t="shared" si="1"/>
        <v>0</v>
      </c>
      <c r="J20" s="59">
        <f t="shared" si="2"/>
        <v>107.35573770491803</v>
      </c>
      <c r="K20" s="59">
        <v>61.4</v>
      </c>
      <c r="L20" s="59">
        <f>K20/K6*L6</f>
        <v>100.24489795918367</v>
      </c>
      <c r="M20" s="59">
        <v>110</v>
      </c>
      <c r="N20" s="59">
        <f>M20/M18*N18</f>
        <v>157.14285714285714</v>
      </c>
      <c r="O20" s="59">
        <f t="shared" si="3"/>
        <v>253.25874999999999</v>
      </c>
      <c r="P20" s="59">
        <f t="shared" si="4"/>
        <v>364.74349280695884</v>
      </c>
    </row>
    <row r="21" spans="1:16" ht="30" customHeight="1" x14ac:dyDescent="0.25">
      <c r="A21" s="7">
        <v>16</v>
      </c>
      <c r="B21" s="57" t="s">
        <v>144</v>
      </c>
      <c r="C21" s="52" t="s">
        <v>143</v>
      </c>
      <c r="D21" s="54" t="s">
        <v>173</v>
      </c>
      <c r="E21" s="59">
        <v>82.15</v>
      </c>
      <c r="F21" s="59">
        <f t="shared" si="0"/>
        <v>20.537500000000001</v>
      </c>
      <c r="G21" s="59">
        <f>F21/F14*G14</f>
        <v>26.934426229508198</v>
      </c>
      <c r="H21" s="59">
        <v>0</v>
      </c>
      <c r="I21" s="59">
        <f t="shared" si="1"/>
        <v>0</v>
      </c>
      <c r="J21" s="59">
        <f t="shared" si="2"/>
        <v>26.934426229508198</v>
      </c>
      <c r="K21" s="59">
        <v>33.85</v>
      </c>
      <c r="L21" s="59">
        <f>K21/K6*L6</f>
        <v>55.265306122448983</v>
      </c>
      <c r="M21" s="59">
        <v>0</v>
      </c>
      <c r="N21" s="59">
        <f>M21/M18*N18</f>
        <v>0</v>
      </c>
      <c r="O21" s="59">
        <f t="shared" si="3"/>
        <v>54.387500000000003</v>
      </c>
      <c r="P21" s="59">
        <f t="shared" si="4"/>
        <v>82.199732351957181</v>
      </c>
    </row>
    <row r="22" spans="1:16" ht="30" customHeight="1" x14ac:dyDescent="0.25">
      <c r="A22" s="7">
        <v>17</v>
      </c>
      <c r="B22" s="57" t="s">
        <v>138</v>
      </c>
      <c r="C22" s="52" t="s">
        <v>137</v>
      </c>
      <c r="D22" s="54" t="s">
        <v>173</v>
      </c>
      <c r="E22" s="59">
        <v>100</v>
      </c>
      <c r="F22" s="59">
        <f t="shared" si="0"/>
        <v>25</v>
      </c>
      <c r="G22" s="59">
        <f>F22/F14*G14</f>
        <v>32.786885245901644</v>
      </c>
      <c r="H22" s="59">
        <v>166.5</v>
      </c>
      <c r="I22" s="62">
        <v>375</v>
      </c>
      <c r="J22" s="59">
        <f t="shared" si="2"/>
        <v>407.78688524590166</v>
      </c>
      <c r="K22" s="59">
        <v>33.4</v>
      </c>
      <c r="L22" s="59">
        <f>K22/K6*L6</f>
        <v>54.530612244897959</v>
      </c>
      <c r="M22" s="59">
        <v>0</v>
      </c>
      <c r="N22" s="59">
        <f>M22/M18*N18</f>
        <v>0</v>
      </c>
      <c r="O22" s="59">
        <f t="shared" si="3"/>
        <v>224.9</v>
      </c>
      <c r="P22" s="59">
        <f t="shared" si="4"/>
        <v>462.31749749079961</v>
      </c>
    </row>
  </sheetData>
  <sheetProtection algorithmName="SHA-512" hashValue="Zui75EjgUS0PvSOSfLqT8o7TlilCjVvE5RC3Glcpymn5TFdsy2DgoSt9fI4ryP/X43nHKeDu9/h7Is1GdkPutw==" saltValue="PFN0MetJtbu9OZ2WrpHi/g==" spinCount="100000" sheet="1" objects="1" scenarios="1"/>
  <mergeCells count="5">
    <mergeCell ref="M4:N4"/>
    <mergeCell ref="A5:D5"/>
    <mergeCell ref="E4:I4"/>
    <mergeCell ref="K4:L4"/>
    <mergeCell ref="A1:O1"/>
  </mergeCells>
  <phoneticPr fontId="9" type="noConversion"/>
  <pageMargins left="0.7" right="0.7" top="0.75" bottom="0.75" header="0.51180555555555496" footer="0.51180555555555496"/>
  <pageSetup paperSize="9" scale="63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6"/>
  <sheetViews>
    <sheetView zoomScaleNormal="100" workbookViewId="0">
      <selection activeCell="P2" sqref="P2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6.140625" style="11" customWidth="1"/>
    <col min="5" max="5" width="9.5703125" style="11" customWidth="1"/>
    <col min="6" max="8" width="9.28515625" style="11" customWidth="1"/>
    <col min="9" max="9" width="9.28515625" style="23" customWidth="1"/>
    <col min="10" max="10" width="9.140625" style="23" customWidth="1"/>
    <col min="11" max="11" width="9.140625" style="11" customWidth="1"/>
    <col min="12" max="12" width="9.140625" style="23" customWidth="1"/>
    <col min="13" max="13" width="9.140625" style="11" customWidth="1"/>
    <col min="14" max="14" width="11.28515625" style="23" customWidth="1"/>
    <col min="15" max="15" width="11.7109375" style="11" customWidth="1"/>
    <col min="16" max="16" width="12.42578125" style="11" customWidth="1"/>
  </cols>
  <sheetData>
    <row r="1" spans="1:16" s="26" customFormat="1" ht="30" customHeight="1" x14ac:dyDescent="0.25">
      <c r="A1" s="126" t="s">
        <v>194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11"/>
    </row>
    <row r="2" spans="1:16" ht="51" customHeight="1" x14ac:dyDescent="0.25">
      <c r="A2" s="2" t="s">
        <v>87</v>
      </c>
      <c r="B2" s="9" t="s">
        <v>88</v>
      </c>
      <c r="C2" s="30" t="s">
        <v>106</v>
      </c>
      <c r="D2" s="9" t="s">
        <v>89</v>
      </c>
      <c r="E2" s="128" t="s">
        <v>90</v>
      </c>
      <c r="F2" s="128"/>
      <c r="G2" s="128"/>
      <c r="H2" s="128"/>
      <c r="I2" s="128"/>
      <c r="J2" s="12"/>
      <c r="K2" s="128" t="s">
        <v>91</v>
      </c>
      <c r="L2" s="128"/>
      <c r="M2" s="128" t="s">
        <v>92</v>
      </c>
      <c r="N2" s="128"/>
      <c r="O2" s="12" t="s">
        <v>93</v>
      </c>
      <c r="P2" s="76" t="s">
        <v>102</v>
      </c>
    </row>
    <row r="3" spans="1:16" ht="63.6" customHeight="1" x14ac:dyDescent="0.25">
      <c r="A3" s="117" t="s">
        <v>86</v>
      </c>
      <c r="B3" s="117"/>
      <c r="C3" s="117"/>
      <c r="D3" s="117"/>
      <c r="E3" s="16" t="s">
        <v>94</v>
      </c>
      <c r="F3" s="16" t="s">
        <v>95</v>
      </c>
      <c r="G3" s="16" t="s">
        <v>96</v>
      </c>
      <c r="H3" s="16" t="s">
        <v>97</v>
      </c>
      <c r="I3" s="17" t="s">
        <v>98</v>
      </c>
      <c r="J3" s="18" t="s">
        <v>99</v>
      </c>
      <c r="K3" s="16" t="s">
        <v>105</v>
      </c>
      <c r="L3" s="19" t="s">
        <v>100</v>
      </c>
      <c r="M3" s="16" t="s">
        <v>103</v>
      </c>
      <c r="N3" s="16" t="s">
        <v>104</v>
      </c>
      <c r="O3" s="20"/>
      <c r="P3" s="28"/>
    </row>
    <row r="4" spans="1:16" ht="30" customHeight="1" x14ac:dyDescent="0.25">
      <c r="A4" s="31">
        <v>1</v>
      </c>
      <c r="B4" s="40" t="s">
        <v>148</v>
      </c>
      <c r="C4" s="58" t="s">
        <v>147</v>
      </c>
      <c r="D4" s="22" t="s">
        <v>173</v>
      </c>
      <c r="E4" s="59">
        <v>378.25</v>
      </c>
      <c r="F4" s="59">
        <f>E4/4</f>
        <v>94.5625</v>
      </c>
      <c r="G4" s="59">
        <v>125</v>
      </c>
      <c r="H4" s="59">
        <v>30</v>
      </c>
      <c r="I4" s="59">
        <v>375</v>
      </c>
      <c r="J4" s="59">
        <f>G4+I4</f>
        <v>500</v>
      </c>
      <c r="K4" s="59">
        <v>4.4000000000000004</v>
      </c>
      <c r="L4" s="62">
        <v>300</v>
      </c>
      <c r="M4" s="59">
        <v>20</v>
      </c>
      <c r="N4" s="59">
        <v>200</v>
      </c>
      <c r="O4" s="59">
        <f>F4+H4+K4+M4+M4</f>
        <v>168.96250000000001</v>
      </c>
      <c r="P4" s="59">
        <f>J4+L4+N4</f>
        <v>1000</v>
      </c>
    </row>
    <row r="5" spans="1:16" ht="30" customHeight="1" x14ac:dyDescent="0.25">
      <c r="A5" s="29">
        <v>2</v>
      </c>
      <c r="B5" s="57" t="s">
        <v>142</v>
      </c>
      <c r="C5" s="42" t="s">
        <v>141</v>
      </c>
      <c r="D5" s="22" t="s">
        <v>173</v>
      </c>
      <c r="E5" s="59">
        <v>96.25</v>
      </c>
      <c r="F5" s="59">
        <f>E5/4</f>
        <v>24.0625</v>
      </c>
      <c r="G5" s="59">
        <f>F5/F4*G4</f>
        <v>31.807666886979508</v>
      </c>
      <c r="H5" s="59">
        <v>0</v>
      </c>
      <c r="I5" s="59">
        <f>H5/H4*I4</f>
        <v>0</v>
      </c>
      <c r="J5" s="59">
        <f>G5+I5</f>
        <v>31.807666886979508</v>
      </c>
      <c r="K5" s="59">
        <v>0</v>
      </c>
      <c r="L5" s="59">
        <f>K5/K4*L4</f>
        <v>0</v>
      </c>
      <c r="M5" s="59">
        <v>0</v>
      </c>
      <c r="N5" s="59">
        <f>M5/M4*N4</f>
        <v>0</v>
      </c>
      <c r="O5" s="59">
        <f t="shared" ref="O5" si="0">F5+H5+K5+M5+M5</f>
        <v>24.0625</v>
      </c>
      <c r="P5" s="59">
        <f t="shared" ref="P5" si="1">J5+L5+N5</f>
        <v>31.807666886979508</v>
      </c>
    </row>
    <row r="6" spans="1:16" ht="66.75" customHeight="1" x14ac:dyDescent="0.25">
      <c r="A6" s="116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</sheetData>
  <sheetProtection algorithmName="SHA-512" hashValue="aDgwAY1GMlVq3yScjg7ZAWgFaPHDxZ9V36cdgt6IkxkkFrgZfXTmu/i2OYoAegTTH7HS6r0TM1usAqVUo7f0cg==" saltValue="EE6WBzSGQ5BxHD1zACug9w==" spinCount="100000" sheet="1" objects="1" scenarios="1"/>
  <mergeCells count="6">
    <mergeCell ref="A6:P6"/>
    <mergeCell ref="A1:O1"/>
    <mergeCell ref="E2:I2"/>
    <mergeCell ref="K2:L2"/>
    <mergeCell ref="M2:N2"/>
    <mergeCell ref="A3:D3"/>
  </mergeCells>
  <phoneticPr fontId="9" type="noConversion"/>
  <pageMargins left="0.7" right="0.7" top="0.75" bottom="0.75" header="0.51180555555555496" footer="0.51180555555555496"/>
  <pageSetup paperSize="9" scale="65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94"/>
  <sheetViews>
    <sheetView zoomScaleNormal="100" workbookViewId="0">
      <selection activeCell="P5" sqref="P5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7.85546875" style="11" customWidth="1"/>
    <col min="5" max="5" width="9.5703125" style="11" customWidth="1"/>
    <col min="6" max="8" width="9.28515625" style="11" customWidth="1"/>
    <col min="9" max="9" width="9.28515625" style="23" customWidth="1"/>
    <col min="10" max="10" width="9.140625" style="23" customWidth="1"/>
    <col min="11" max="11" width="9.140625" style="11" customWidth="1"/>
    <col min="12" max="12" width="9.140625" style="23" customWidth="1"/>
    <col min="13" max="13" width="9.140625" style="11" customWidth="1"/>
    <col min="14" max="14" width="11.28515625" style="23" customWidth="1"/>
    <col min="15" max="15" width="11.7109375" style="11" customWidth="1"/>
    <col min="16" max="16" width="12.42578125" style="11" customWidth="1"/>
    <col min="17" max="17" width="15.5703125" style="69" customWidth="1"/>
  </cols>
  <sheetData>
    <row r="1" spans="1:17" s="26" customFormat="1" ht="30" customHeight="1" x14ac:dyDescent="0.25">
      <c r="A1" s="129" t="s">
        <v>195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/>
      <c r="P1" s="74"/>
      <c r="Q1" s="68"/>
    </row>
    <row r="2" spans="1:17" x14ac:dyDescent="0.25">
      <c r="A2" s="74"/>
      <c r="B2" s="74"/>
      <c r="C2" s="74"/>
      <c r="D2" s="74"/>
      <c r="E2" s="74"/>
      <c r="F2" s="74"/>
      <c r="G2" s="74"/>
      <c r="H2" s="74"/>
      <c r="I2" s="75"/>
      <c r="J2" s="75"/>
      <c r="K2" s="74"/>
      <c r="L2" s="75"/>
      <c r="M2" s="74"/>
      <c r="N2" s="75"/>
      <c r="O2" s="74"/>
      <c r="P2" s="74"/>
    </row>
    <row r="3" spans="1:17" x14ac:dyDescent="0.25">
      <c r="A3" s="74"/>
      <c r="B3" s="74"/>
      <c r="C3" s="74"/>
      <c r="D3" s="74"/>
      <c r="E3" s="74"/>
      <c r="F3" s="74"/>
      <c r="G3" s="74"/>
      <c r="H3" s="74"/>
      <c r="I3" s="75"/>
      <c r="J3" s="75"/>
      <c r="K3" s="74"/>
      <c r="L3" s="75"/>
      <c r="M3" s="74"/>
      <c r="N3" s="75"/>
      <c r="O3" s="74"/>
      <c r="P3" s="74"/>
    </row>
    <row r="4" spans="1:17" ht="54" customHeight="1" x14ac:dyDescent="0.25">
      <c r="A4" s="76" t="s">
        <v>107</v>
      </c>
      <c r="B4" s="76" t="s">
        <v>88</v>
      </c>
      <c r="C4" s="77" t="s">
        <v>106</v>
      </c>
      <c r="D4" s="78" t="s">
        <v>89</v>
      </c>
      <c r="E4" s="132" t="s">
        <v>90</v>
      </c>
      <c r="F4" s="132"/>
      <c r="G4" s="132"/>
      <c r="H4" s="132"/>
      <c r="I4" s="132"/>
      <c r="J4" s="76"/>
      <c r="K4" s="132" t="s">
        <v>91</v>
      </c>
      <c r="L4" s="132"/>
      <c r="M4" s="132" t="s">
        <v>92</v>
      </c>
      <c r="N4" s="132"/>
      <c r="O4" s="76"/>
      <c r="P4" s="65"/>
    </row>
    <row r="5" spans="1:17" ht="63.6" customHeight="1" x14ac:dyDescent="0.25">
      <c r="A5" s="131" t="s">
        <v>109</v>
      </c>
      <c r="B5" s="131"/>
      <c r="C5" s="131"/>
      <c r="D5" s="131"/>
      <c r="E5" s="79" t="s">
        <v>94</v>
      </c>
      <c r="F5" s="79" t="s">
        <v>95</v>
      </c>
      <c r="G5" s="79" t="s">
        <v>96</v>
      </c>
      <c r="H5" s="79" t="s">
        <v>97</v>
      </c>
      <c r="I5" s="80" t="s">
        <v>98</v>
      </c>
      <c r="J5" s="81" t="s">
        <v>99</v>
      </c>
      <c r="K5" s="79" t="s">
        <v>94</v>
      </c>
      <c r="L5" s="82" t="s">
        <v>100</v>
      </c>
      <c r="M5" s="79" t="s">
        <v>101</v>
      </c>
      <c r="N5" s="79" t="s">
        <v>104</v>
      </c>
      <c r="O5" s="76" t="s">
        <v>93</v>
      </c>
      <c r="P5" s="76" t="s">
        <v>102</v>
      </c>
    </row>
    <row r="6" spans="1:17" ht="30" customHeight="1" x14ac:dyDescent="0.25">
      <c r="A6" s="83">
        <v>1</v>
      </c>
      <c r="B6" s="84" t="s">
        <v>123</v>
      </c>
      <c r="C6" s="85" t="s">
        <v>121</v>
      </c>
      <c r="D6" s="83" t="s">
        <v>173</v>
      </c>
      <c r="E6" s="86">
        <v>10</v>
      </c>
      <c r="F6" s="61">
        <f t="shared" ref="F6:F11" si="0">E6/4</f>
        <v>2.5</v>
      </c>
      <c r="G6" s="61">
        <f>F6/$F$7*$G$7</f>
        <v>3.6539023677287337</v>
      </c>
      <c r="H6" s="86">
        <v>0</v>
      </c>
      <c r="I6" s="87">
        <v>0</v>
      </c>
      <c r="J6" s="87">
        <f>G6+I6</f>
        <v>3.6539023677287337</v>
      </c>
      <c r="K6" s="86">
        <v>9.0500000000000007</v>
      </c>
      <c r="L6" s="88">
        <f>K6/$K$9*$L$9</f>
        <v>13.308823529411764</v>
      </c>
      <c r="M6" s="86">
        <v>0</v>
      </c>
      <c r="N6" s="87">
        <v>0</v>
      </c>
      <c r="O6" s="87">
        <f>F6+H6+K6+M6</f>
        <v>11.55</v>
      </c>
      <c r="P6" s="87">
        <f>J6+L6+N6</f>
        <v>16.962725897140498</v>
      </c>
    </row>
    <row r="7" spans="1:17" ht="30" customHeight="1" x14ac:dyDescent="0.25">
      <c r="A7" s="83">
        <v>2</v>
      </c>
      <c r="B7" s="89" t="s">
        <v>156</v>
      </c>
      <c r="C7" s="85" t="s">
        <v>155</v>
      </c>
      <c r="D7" s="83" t="s">
        <v>173</v>
      </c>
      <c r="E7" s="65">
        <v>342.1</v>
      </c>
      <c r="F7" s="61">
        <f t="shared" si="0"/>
        <v>85.525000000000006</v>
      </c>
      <c r="G7" s="64">
        <v>125</v>
      </c>
      <c r="H7" s="65">
        <v>0</v>
      </c>
      <c r="I7" s="90">
        <v>0</v>
      </c>
      <c r="J7" s="87">
        <f t="shared" ref="J7:J11" si="1">G7+I7</f>
        <v>125</v>
      </c>
      <c r="K7" s="65">
        <v>4.5999999999999996</v>
      </c>
      <c r="L7" s="88">
        <f t="shared" ref="L7:L11" si="2">K7/$K$9*$L$9</f>
        <v>6.7647058823529411</v>
      </c>
      <c r="M7" s="65">
        <v>0</v>
      </c>
      <c r="N7" s="90">
        <v>0</v>
      </c>
      <c r="O7" s="87">
        <f t="shared" ref="O7:O11" si="3">F7+H7+K7+M7</f>
        <v>90.125</v>
      </c>
      <c r="P7" s="87">
        <f t="shared" ref="P7:P11" si="4">J7+L7+N7</f>
        <v>131.76470588235293</v>
      </c>
    </row>
    <row r="8" spans="1:17" ht="30" customHeight="1" x14ac:dyDescent="0.25">
      <c r="A8" s="83">
        <v>3</v>
      </c>
      <c r="B8" s="84" t="s">
        <v>128</v>
      </c>
      <c r="C8" s="85" t="s">
        <v>127</v>
      </c>
      <c r="D8" s="83" t="s">
        <v>173</v>
      </c>
      <c r="E8" s="86">
        <v>10</v>
      </c>
      <c r="F8" s="61">
        <f t="shared" si="0"/>
        <v>2.5</v>
      </c>
      <c r="G8" s="61">
        <f t="shared" ref="G8:G11" si="5">F8/$F$7*$G$7</f>
        <v>3.6539023677287337</v>
      </c>
      <c r="H8" s="86">
        <v>0</v>
      </c>
      <c r="I8" s="87">
        <v>0</v>
      </c>
      <c r="J8" s="87">
        <f t="shared" si="1"/>
        <v>3.6539023677287337</v>
      </c>
      <c r="K8" s="86">
        <v>45.7</v>
      </c>
      <c r="L8" s="88">
        <f t="shared" si="2"/>
        <v>67.205882352941174</v>
      </c>
      <c r="M8" s="86">
        <v>0</v>
      </c>
      <c r="N8" s="87">
        <v>0</v>
      </c>
      <c r="O8" s="87">
        <f t="shared" si="3"/>
        <v>48.2</v>
      </c>
      <c r="P8" s="87">
        <f t="shared" si="4"/>
        <v>70.859784720669907</v>
      </c>
    </row>
    <row r="9" spans="1:17" ht="30" customHeight="1" x14ac:dyDescent="0.25">
      <c r="A9" s="83">
        <v>4</v>
      </c>
      <c r="B9" s="89" t="s">
        <v>154</v>
      </c>
      <c r="C9" s="85" t="s">
        <v>153</v>
      </c>
      <c r="D9" s="83" t="s">
        <v>173</v>
      </c>
      <c r="E9" s="65">
        <v>154.85</v>
      </c>
      <c r="F9" s="61">
        <f t="shared" si="0"/>
        <v>38.712499999999999</v>
      </c>
      <c r="G9" s="61">
        <f t="shared" si="5"/>
        <v>56.580678164279448</v>
      </c>
      <c r="H9" s="65">
        <v>0</v>
      </c>
      <c r="I9" s="90">
        <v>0</v>
      </c>
      <c r="J9" s="87">
        <f t="shared" si="1"/>
        <v>56.580678164279448</v>
      </c>
      <c r="K9" s="65">
        <v>204</v>
      </c>
      <c r="L9" s="91">
        <v>300</v>
      </c>
      <c r="M9" s="65">
        <v>40</v>
      </c>
      <c r="N9" s="90">
        <v>200</v>
      </c>
      <c r="O9" s="87">
        <f t="shared" si="3"/>
        <v>282.71249999999998</v>
      </c>
      <c r="P9" s="87">
        <f t="shared" si="4"/>
        <v>556.58067816427945</v>
      </c>
    </row>
    <row r="10" spans="1:17" ht="30" customHeight="1" x14ac:dyDescent="0.25">
      <c r="A10" s="83">
        <v>5</v>
      </c>
      <c r="B10" s="84" t="s">
        <v>112</v>
      </c>
      <c r="C10" s="85" t="s">
        <v>111</v>
      </c>
      <c r="D10" s="83" t="s">
        <v>173</v>
      </c>
      <c r="E10" s="86">
        <v>89.59</v>
      </c>
      <c r="F10" s="61">
        <f t="shared" si="0"/>
        <v>22.397500000000001</v>
      </c>
      <c r="G10" s="61">
        <f t="shared" si="5"/>
        <v>32.735311312481734</v>
      </c>
      <c r="H10" s="86">
        <v>0</v>
      </c>
      <c r="I10" s="87">
        <v>0</v>
      </c>
      <c r="J10" s="87">
        <f t="shared" si="1"/>
        <v>32.735311312481734</v>
      </c>
      <c r="K10" s="86">
        <v>3.3</v>
      </c>
      <c r="L10" s="88">
        <f t="shared" si="2"/>
        <v>4.8529411764705879</v>
      </c>
      <c r="M10" s="86">
        <v>0</v>
      </c>
      <c r="N10" s="87">
        <v>0</v>
      </c>
      <c r="O10" s="87">
        <f t="shared" si="3"/>
        <v>25.697500000000002</v>
      </c>
      <c r="P10" s="87">
        <f t="shared" si="4"/>
        <v>37.588252488952321</v>
      </c>
    </row>
    <row r="11" spans="1:17" ht="30" customHeight="1" x14ac:dyDescent="0.25">
      <c r="A11" s="83">
        <v>6</v>
      </c>
      <c r="B11" s="92" t="s">
        <v>124</v>
      </c>
      <c r="C11" s="85" t="s">
        <v>113</v>
      </c>
      <c r="D11" s="83" t="s">
        <v>173</v>
      </c>
      <c r="E11" s="86">
        <v>227.35</v>
      </c>
      <c r="F11" s="86">
        <f t="shared" si="0"/>
        <v>56.837499999999999</v>
      </c>
      <c r="G11" s="61">
        <f t="shared" si="5"/>
        <v>83.071470330312778</v>
      </c>
      <c r="H11" s="86">
        <v>0</v>
      </c>
      <c r="I11" s="87">
        <v>0</v>
      </c>
      <c r="J11" s="87">
        <f t="shared" si="1"/>
        <v>83.071470330312778</v>
      </c>
      <c r="K11" s="93">
        <v>0.65</v>
      </c>
      <c r="L11" s="88">
        <f t="shared" si="2"/>
        <v>0.95588235294117641</v>
      </c>
      <c r="M11" s="86">
        <v>0</v>
      </c>
      <c r="N11" s="94">
        <v>0</v>
      </c>
      <c r="O11" s="87">
        <f t="shared" si="3"/>
        <v>57.487499999999997</v>
      </c>
      <c r="P11" s="87">
        <f t="shared" si="4"/>
        <v>84.027352683253952</v>
      </c>
    </row>
    <row r="12" spans="1:17" x14ac:dyDescent="0.25">
      <c r="A12" s="74"/>
      <c r="B12" s="74"/>
      <c r="C12" s="74"/>
      <c r="D12" s="74"/>
      <c r="E12" s="74"/>
      <c r="F12" s="74"/>
      <c r="G12" s="74"/>
      <c r="H12" s="74"/>
      <c r="I12" s="75"/>
      <c r="J12" s="75"/>
      <c r="K12" s="74"/>
      <c r="L12" s="75"/>
      <c r="M12" s="74"/>
      <c r="N12" s="75"/>
      <c r="O12" s="74"/>
      <c r="P12" s="74"/>
    </row>
    <row r="13" spans="1:17" ht="27.75" customHeight="1" x14ac:dyDescent="0.25">
      <c r="A13" s="74"/>
      <c r="B13" s="74"/>
      <c r="C13" s="74"/>
      <c r="D13" s="74"/>
      <c r="E13" s="74"/>
      <c r="F13" s="74"/>
      <c r="G13" s="74"/>
      <c r="H13" s="74"/>
      <c r="I13" s="75"/>
      <c r="J13" s="75"/>
      <c r="K13" s="74"/>
      <c r="L13" s="75"/>
      <c r="M13" s="74"/>
      <c r="N13" s="75"/>
      <c r="O13" s="74"/>
      <c r="P13" s="74"/>
    </row>
    <row r="14" spans="1:17" x14ac:dyDescent="0.25">
      <c r="A14" s="74"/>
      <c r="B14" s="74"/>
      <c r="C14" s="74"/>
      <c r="D14" s="74"/>
      <c r="E14" s="74"/>
      <c r="F14" s="74"/>
      <c r="G14" s="74"/>
      <c r="H14" s="74"/>
      <c r="I14" s="75"/>
      <c r="J14" s="75"/>
      <c r="K14" s="74"/>
      <c r="L14" s="75"/>
      <c r="M14" s="74"/>
      <c r="N14" s="75"/>
      <c r="O14" s="74"/>
      <c r="P14" s="74"/>
    </row>
    <row r="15" spans="1:17" x14ac:dyDescent="0.25">
      <c r="A15" s="74"/>
      <c r="B15" s="74"/>
      <c r="C15" s="74"/>
      <c r="D15" s="74"/>
      <c r="E15" s="74"/>
      <c r="F15" s="74"/>
      <c r="G15" s="74"/>
      <c r="H15" s="74"/>
      <c r="I15" s="75"/>
      <c r="J15" s="75"/>
      <c r="K15" s="74"/>
      <c r="L15" s="75"/>
      <c r="M15" s="74"/>
      <c r="N15" s="75"/>
      <c r="O15" s="74"/>
      <c r="P15" s="74"/>
    </row>
    <row r="16" spans="1:17" x14ac:dyDescent="0.25">
      <c r="A16" s="74"/>
      <c r="B16" s="74"/>
      <c r="C16" s="74"/>
      <c r="D16" s="74"/>
      <c r="E16" s="74"/>
      <c r="F16" s="74"/>
      <c r="G16" s="74"/>
      <c r="H16" s="74"/>
      <c r="I16" s="75"/>
      <c r="J16" s="75"/>
      <c r="K16" s="74"/>
      <c r="L16" s="75"/>
      <c r="M16" s="74"/>
      <c r="N16" s="75"/>
      <c r="O16" s="74"/>
      <c r="P16" s="74"/>
    </row>
    <row r="17" spans="1:16" x14ac:dyDescent="0.25">
      <c r="A17" s="74"/>
      <c r="B17" s="74"/>
      <c r="C17" s="74"/>
      <c r="D17" s="74"/>
      <c r="E17" s="74"/>
      <c r="F17" s="74"/>
      <c r="G17" s="74"/>
      <c r="H17" s="74"/>
      <c r="I17" s="75"/>
      <c r="J17" s="75"/>
      <c r="K17" s="74"/>
      <c r="L17" s="75"/>
      <c r="M17" s="74"/>
      <c r="N17" s="75"/>
      <c r="O17" s="74"/>
      <c r="P17" s="74"/>
    </row>
    <row r="18" spans="1:16" x14ac:dyDescent="0.25">
      <c r="A18" s="74"/>
      <c r="B18" s="74"/>
      <c r="C18" s="74"/>
      <c r="D18" s="74"/>
      <c r="E18" s="74"/>
      <c r="F18" s="74"/>
      <c r="G18" s="74"/>
      <c r="H18" s="74"/>
      <c r="I18" s="75"/>
      <c r="J18" s="75"/>
      <c r="K18" s="74"/>
      <c r="L18" s="75"/>
      <c r="M18" s="74"/>
      <c r="N18" s="75"/>
      <c r="O18" s="74"/>
      <c r="P18" s="74"/>
    </row>
    <row r="19" spans="1:16" x14ac:dyDescent="0.25">
      <c r="A19" s="74"/>
      <c r="B19" s="74"/>
      <c r="C19" s="74"/>
      <c r="D19" s="74"/>
      <c r="E19" s="74"/>
      <c r="F19" s="74"/>
      <c r="G19" s="74"/>
      <c r="H19" s="74"/>
      <c r="I19" s="75"/>
      <c r="J19" s="75"/>
      <c r="K19" s="74"/>
      <c r="L19" s="75"/>
      <c r="M19" s="74"/>
      <c r="N19" s="75"/>
      <c r="O19" s="74"/>
      <c r="P19" s="74"/>
    </row>
    <row r="20" spans="1:16" x14ac:dyDescent="0.25">
      <c r="A20" s="74"/>
      <c r="B20" s="74"/>
      <c r="C20" s="74"/>
      <c r="D20" s="74"/>
      <c r="E20" s="74"/>
      <c r="F20" s="74"/>
      <c r="G20" s="74"/>
      <c r="H20" s="74"/>
      <c r="I20" s="75"/>
      <c r="J20" s="75"/>
      <c r="K20" s="74"/>
      <c r="L20" s="75"/>
      <c r="M20" s="74"/>
      <c r="N20" s="75"/>
      <c r="O20" s="74"/>
      <c r="P20" s="74"/>
    </row>
    <row r="21" spans="1:16" x14ac:dyDescent="0.25">
      <c r="A21" s="74"/>
      <c r="B21" s="74"/>
      <c r="C21" s="74"/>
      <c r="D21" s="74"/>
      <c r="E21" s="74"/>
      <c r="F21" s="74"/>
      <c r="G21" s="74"/>
      <c r="H21" s="74"/>
      <c r="I21" s="75"/>
      <c r="J21" s="75"/>
      <c r="K21" s="74"/>
      <c r="L21" s="75"/>
      <c r="M21" s="74"/>
      <c r="N21" s="75"/>
      <c r="O21" s="74"/>
      <c r="P21" s="74"/>
    </row>
    <row r="22" spans="1:16" x14ac:dyDescent="0.25">
      <c r="A22" s="74"/>
      <c r="B22" s="74"/>
      <c r="C22" s="74"/>
      <c r="D22" s="74"/>
      <c r="E22" s="74"/>
      <c r="F22" s="74"/>
      <c r="G22" s="74"/>
      <c r="H22" s="74"/>
      <c r="I22" s="75"/>
      <c r="J22" s="75"/>
      <c r="K22" s="74"/>
      <c r="L22" s="75"/>
      <c r="M22" s="74"/>
      <c r="N22" s="75"/>
      <c r="O22" s="74"/>
      <c r="P22" s="74"/>
    </row>
    <row r="23" spans="1:16" x14ac:dyDescent="0.25">
      <c r="A23" s="74"/>
      <c r="B23" s="74"/>
      <c r="C23" s="74"/>
      <c r="D23" s="74"/>
      <c r="E23" s="74"/>
      <c r="F23" s="74"/>
      <c r="G23" s="74"/>
      <c r="H23" s="74"/>
      <c r="I23" s="75"/>
      <c r="J23" s="75"/>
      <c r="K23" s="74"/>
      <c r="L23" s="75"/>
      <c r="M23" s="74"/>
      <c r="N23" s="75"/>
      <c r="O23" s="74"/>
      <c r="P23" s="74"/>
    </row>
    <row r="24" spans="1:16" x14ac:dyDescent="0.25">
      <c r="A24" s="74"/>
      <c r="B24" s="74"/>
      <c r="C24" s="74"/>
      <c r="D24" s="74"/>
      <c r="E24" s="74"/>
      <c r="F24" s="74"/>
      <c r="G24" s="74"/>
      <c r="H24" s="74"/>
      <c r="I24" s="75"/>
      <c r="J24" s="75"/>
      <c r="K24" s="74"/>
      <c r="L24" s="75"/>
      <c r="M24" s="74"/>
      <c r="N24" s="75"/>
      <c r="O24" s="74"/>
      <c r="P24" s="74"/>
    </row>
    <row r="25" spans="1:16" x14ac:dyDescent="0.25">
      <c r="A25" s="74"/>
      <c r="B25" s="74"/>
      <c r="C25" s="74"/>
      <c r="D25" s="74"/>
      <c r="E25" s="74"/>
      <c r="F25" s="74"/>
      <c r="G25" s="74"/>
      <c r="H25" s="74"/>
      <c r="I25" s="75"/>
      <c r="J25" s="75"/>
      <c r="K25" s="74"/>
      <c r="L25" s="75"/>
      <c r="M25" s="74"/>
      <c r="N25" s="75"/>
      <c r="O25" s="74"/>
      <c r="P25" s="74"/>
    </row>
    <row r="26" spans="1:16" x14ac:dyDescent="0.25">
      <c r="A26" s="74"/>
      <c r="B26" s="74"/>
      <c r="C26" s="74"/>
      <c r="D26" s="74"/>
      <c r="E26" s="74"/>
      <c r="F26" s="74"/>
      <c r="G26" s="74"/>
      <c r="H26" s="74"/>
      <c r="I26" s="75"/>
      <c r="J26" s="75"/>
      <c r="K26" s="74"/>
      <c r="L26" s="75"/>
      <c r="M26" s="74"/>
      <c r="N26" s="75"/>
      <c r="O26" s="74"/>
      <c r="P26" s="74"/>
    </row>
    <row r="27" spans="1:16" x14ac:dyDescent="0.25">
      <c r="A27" s="74"/>
      <c r="B27" s="74"/>
      <c r="C27" s="74"/>
      <c r="D27" s="74"/>
      <c r="E27" s="74"/>
      <c r="F27" s="74"/>
      <c r="G27" s="74"/>
      <c r="H27" s="74"/>
      <c r="I27" s="75"/>
      <c r="J27" s="75"/>
      <c r="K27" s="74"/>
      <c r="L27" s="75"/>
      <c r="M27" s="74"/>
      <c r="N27" s="75"/>
      <c r="O27" s="74"/>
      <c r="P27" s="74"/>
    </row>
    <row r="28" spans="1:16" x14ac:dyDescent="0.25">
      <c r="A28" s="74"/>
      <c r="B28" s="74"/>
      <c r="C28" s="74"/>
      <c r="D28" s="74"/>
      <c r="E28" s="74"/>
      <c r="F28" s="74"/>
      <c r="G28" s="74"/>
      <c r="H28" s="74"/>
      <c r="I28" s="75"/>
      <c r="J28" s="75"/>
      <c r="K28" s="74"/>
      <c r="L28" s="75"/>
      <c r="M28" s="74"/>
      <c r="N28" s="75"/>
      <c r="O28" s="74"/>
      <c r="P28" s="74"/>
    </row>
    <row r="29" spans="1:16" x14ac:dyDescent="0.25">
      <c r="A29" s="74"/>
      <c r="B29" s="74"/>
      <c r="C29" s="74"/>
      <c r="D29" s="74"/>
      <c r="E29" s="74"/>
      <c r="F29" s="74"/>
      <c r="G29" s="74"/>
      <c r="H29" s="74"/>
      <c r="I29" s="75"/>
      <c r="J29" s="75"/>
      <c r="K29" s="74"/>
      <c r="L29" s="75"/>
      <c r="M29" s="74"/>
      <c r="N29" s="75"/>
      <c r="O29" s="74"/>
      <c r="P29" s="74"/>
    </row>
    <row r="30" spans="1:16" x14ac:dyDescent="0.25">
      <c r="A30" s="74"/>
      <c r="B30" s="74"/>
      <c r="C30" s="74"/>
      <c r="D30" s="74"/>
      <c r="E30" s="74"/>
      <c r="F30" s="74"/>
      <c r="G30" s="74"/>
      <c r="H30" s="74"/>
      <c r="I30" s="75"/>
      <c r="J30" s="75"/>
      <c r="K30" s="74"/>
      <c r="L30" s="75"/>
      <c r="M30" s="74"/>
      <c r="N30" s="75"/>
      <c r="O30" s="74"/>
      <c r="P30" s="74"/>
    </row>
    <row r="31" spans="1:16" x14ac:dyDescent="0.25">
      <c r="A31" s="74"/>
      <c r="B31" s="74"/>
      <c r="C31" s="74"/>
      <c r="D31" s="74"/>
      <c r="E31" s="74"/>
      <c r="F31" s="74"/>
      <c r="G31" s="74"/>
      <c r="H31" s="74"/>
      <c r="I31" s="75"/>
      <c r="J31" s="75"/>
      <c r="K31" s="74"/>
      <c r="L31" s="75"/>
      <c r="M31" s="74"/>
      <c r="N31" s="75"/>
      <c r="O31" s="74"/>
      <c r="P31" s="74"/>
    </row>
    <row r="32" spans="1:16" x14ac:dyDescent="0.25">
      <c r="A32" s="74"/>
      <c r="B32" s="74"/>
      <c r="C32" s="74"/>
      <c r="D32" s="74"/>
      <c r="E32" s="74"/>
      <c r="F32" s="74"/>
      <c r="G32" s="74"/>
      <c r="H32" s="74"/>
      <c r="I32" s="75"/>
      <c r="J32" s="75"/>
      <c r="K32" s="74"/>
      <c r="L32" s="75"/>
      <c r="M32" s="74"/>
      <c r="N32" s="75"/>
      <c r="O32" s="74"/>
      <c r="P32" s="74"/>
    </row>
    <row r="33" spans="1:16" x14ac:dyDescent="0.25">
      <c r="A33" s="74"/>
      <c r="B33" s="74"/>
      <c r="C33" s="74"/>
      <c r="D33" s="74"/>
      <c r="E33" s="74"/>
      <c r="F33" s="74"/>
      <c r="G33" s="74"/>
      <c r="H33" s="74"/>
      <c r="I33" s="75"/>
      <c r="J33" s="75"/>
      <c r="K33" s="74"/>
      <c r="L33" s="75"/>
      <c r="M33" s="74"/>
      <c r="N33" s="75"/>
      <c r="O33" s="74"/>
      <c r="P33" s="74"/>
    </row>
    <row r="34" spans="1:16" x14ac:dyDescent="0.25">
      <c r="A34" s="74"/>
      <c r="B34" s="74"/>
      <c r="C34" s="74"/>
      <c r="D34" s="74"/>
      <c r="E34" s="74"/>
      <c r="F34" s="74"/>
      <c r="G34" s="74"/>
      <c r="H34" s="74"/>
      <c r="I34" s="75"/>
      <c r="J34" s="75"/>
      <c r="K34" s="74"/>
      <c r="L34" s="75"/>
      <c r="M34" s="74"/>
      <c r="N34" s="75"/>
      <c r="O34" s="74"/>
      <c r="P34" s="74"/>
    </row>
    <row r="35" spans="1:16" x14ac:dyDescent="0.25">
      <c r="A35" s="74"/>
      <c r="B35" s="74"/>
      <c r="C35" s="74"/>
      <c r="D35" s="74"/>
      <c r="E35" s="74"/>
      <c r="F35" s="74"/>
      <c r="G35" s="74"/>
      <c r="H35" s="74"/>
      <c r="I35" s="75"/>
      <c r="J35" s="75"/>
      <c r="K35" s="74"/>
      <c r="L35" s="75"/>
      <c r="M35" s="74"/>
      <c r="N35" s="75"/>
      <c r="O35" s="74"/>
      <c r="P35" s="74"/>
    </row>
    <row r="36" spans="1:16" x14ac:dyDescent="0.25">
      <c r="A36" s="74"/>
      <c r="B36" s="74"/>
      <c r="C36" s="74"/>
      <c r="D36" s="74"/>
      <c r="E36" s="74"/>
      <c r="F36" s="74"/>
      <c r="G36" s="74"/>
      <c r="H36" s="74"/>
      <c r="I36" s="75"/>
      <c r="J36" s="75"/>
      <c r="K36" s="74"/>
      <c r="L36" s="75"/>
      <c r="M36" s="74"/>
      <c r="N36" s="75"/>
      <c r="O36" s="74"/>
      <c r="P36" s="74"/>
    </row>
    <row r="37" spans="1:16" x14ac:dyDescent="0.25">
      <c r="A37" s="74"/>
      <c r="B37" s="74"/>
      <c r="C37" s="74"/>
      <c r="D37" s="74"/>
      <c r="E37" s="74"/>
      <c r="F37" s="74"/>
      <c r="G37" s="74"/>
      <c r="H37" s="74"/>
      <c r="I37" s="75"/>
      <c r="J37" s="75"/>
      <c r="K37" s="74"/>
      <c r="L37" s="75"/>
      <c r="M37" s="74"/>
      <c r="N37" s="75"/>
      <c r="O37" s="74"/>
      <c r="P37" s="74"/>
    </row>
    <row r="38" spans="1:16" x14ac:dyDescent="0.25">
      <c r="A38" s="74"/>
      <c r="B38" s="74"/>
      <c r="C38" s="74"/>
      <c r="D38" s="74"/>
      <c r="E38" s="74"/>
      <c r="F38" s="74"/>
      <c r="G38" s="74"/>
      <c r="H38" s="74"/>
      <c r="I38" s="75"/>
      <c r="J38" s="75"/>
      <c r="K38" s="74"/>
      <c r="L38" s="75"/>
      <c r="M38" s="74"/>
      <c r="N38" s="75"/>
      <c r="O38" s="74"/>
      <c r="P38" s="74"/>
    </row>
    <row r="39" spans="1:16" x14ac:dyDescent="0.25">
      <c r="A39" s="74"/>
      <c r="B39" s="74"/>
      <c r="C39" s="74"/>
      <c r="D39" s="74"/>
      <c r="E39" s="74"/>
      <c r="F39" s="74"/>
      <c r="G39" s="74"/>
      <c r="H39" s="74"/>
      <c r="I39" s="75"/>
      <c r="J39" s="75"/>
      <c r="K39" s="74"/>
      <c r="L39" s="75"/>
      <c r="M39" s="74"/>
      <c r="N39" s="75"/>
      <c r="O39" s="74"/>
      <c r="P39" s="74"/>
    </row>
    <row r="40" spans="1:16" x14ac:dyDescent="0.25">
      <c r="A40" s="74"/>
      <c r="B40" s="74"/>
      <c r="C40" s="74"/>
      <c r="D40" s="74"/>
      <c r="E40" s="74"/>
      <c r="F40" s="74"/>
      <c r="G40" s="74"/>
      <c r="H40" s="74"/>
      <c r="I40" s="75"/>
      <c r="J40" s="75"/>
      <c r="K40" s="74"/>
      <c r="L40" s="75"/>
      <c r="M40" s="74"/>
      <c r="N40" s="75"/>
      <c r="O40" s="74"/>
      <c r="P40" s="74"/>
    </row>
    <row r="41" spans="1:16" x14ac:dyDescent="0.25">
      <c r="A41" s="74"/>
      <c r="B41" s="74"/>
      <c r="C41" s="74"/>
      <c r="D41" s="74"/>
      <c r="E41" s="74"/>
      <c r="F41" s="74"/>
      <c r="G41" s="74"/>
      <c r="H41" s="74"/>
      <c r="I41" s="75"/>
      <c r="J41" s="75"/>
      <c r="K41" s="74"/>
      <c r="L41" s="75"/>
      <c r="M41" s="74"/>
      <c r="N41" s="75"/>
      <c r="O41" s="74"/>
      <c r="P41" s="74"/>
    </row>
    <row r="42" spans="1:16" x14ac:dyDescent="0.25">
      <c r="A42" s="74"/>
      <c r="B42" s="74"/>
      <c r="C42" s="74"/>
      <c r="D42" s="74"/>
      <c r="E42" s="74"/>
      <c r="F42" s="74"/>
      <c r="G42" s="74"/>
      <c r="H42" s="74"/>
      <c r="I42" s="75"/>
      <c r="J42" s="75"/>
      <c r="K42" s="74"/>
      <c r="L42" s="75"/>
      <c r="M42" s="74"/>
      <c r="N42" s="75"/>
      <c r="O42" s="74"/>
      <c r="P42" s="74"/>
    </row>
    <row r="43" spans="1:16" x14ac:dyDescent="0.25">
      <c r="A43" s="74"/>
      <c r="B43" s="74"/>
      <c r="C43" s="74"/>
      <c r="D43" s="74"/>
      <c r="E43" s="74"/>
      <c r="F43" s="74"/>
      <c r="G43" s="74"/>
      <c r="H43" s="74"/>
      <c r="I43" s="75"/>
      <c r="J43" s="75"/>
      <c r="K43" s="74"/>
      <c r="L43" s="75"/>
      <c r="M43" s="74"/>
      <c r="N43" s="75"/>
      <c r="O43" s="74"/>
      <c r="P43" s="74"/>
    </row>
    <row r="44" spans="1:16" x14ac:dyDescent="0.25">
      <c r="A44" s="74"/>
      <c r="B44" s="74"/>
      <c r="C44" s="74"/>
      <c r="D44" s="74"/>
      <c r="E44" s="74"/>
      <c r="F44" s="74"/>
      <c r="G44" s="74"/>
      <c r="H44" s="74"/>
      <c r="I44" s="75"/>
      <c r="J44" s="75"/>
      <c r="K44" s="74"/>
      <c r="L44" s="75"/>
      <c r="M44" s="74"/>
      <c r="N44" s="75"/>
      <c r="O44" s="74"/>
      <c r="P44" s="74"/>
    </row>
    <row r="45" spans="1:16" x14ac:dyDescent="0.25">
      <c r="A45" s="74"/>
      <c r="B45" s="74"/>
      <c r="C45" s="74"/>
      <c r="D45" s="74"/>
      <c r="E45" s="74"/>
      <c r="F45" s="74"/>
      <c r="G45" s="74"/>
      <c r="H45" s="74"/>
      <c r="I45" s="75"/>
      <c r="J45" s="75"/>
      <c r="K45" s="74"/>
      <c r="L45" s="75"/>
      <c r="M45" s="74"/>
      <c r="N45" s="75"/>
      <c r="O45" s="74"/>
      <c r="P45" s="74"/>
    </row>
    <row r="46" spans="1:16" x14ac:dyDescent="0.25">
      <c r="A46" s="74"/>
      <c r="B46" s="74"/>
      <c r="C46" s="74"/>
      <c r="D46" s="74"/>
      <c r="E46" s="74"/>
      <c r="F46" s="74"/>
      <c r="G46" s="74"/>
      <c r="H46" s="74"/>
      <c r="I46" s="75"/>
      <c r="J46" s="75"/>
      <c r="K46" s="74"/>
      <c r="L46" s="75"/>
      <c r="M46" s="74"/>
      <c r="N46" s="75"/>
      <c r="O46" s="74"/>
      <c r="P46" s="74"/>
    </row>
    <row r="47" spans="1:16" x14ac:dyDescent="0.25">
      <c r="A47" s="74"/>
      <c r="B47" s="74"/>
      <c r="C47" s="74"/>
      <c r="D47" s="74"/>
      <c r="E47" s="74"/>
      <c r="F47" s="74"/>
      <c r="G47" s="74"/>
      <c r="H47" s="74"/>
      <c r="I47" s="75"/>
      <c r="J47" s="75"/>
      <c r="K47" s="74"/>
      <c r="L47" s="75"/>
      <c r="M47" s="74"/>
      <c r="N47" s="75"/>
      <c r="O47" s="74"/>
      <c r="P47" s="74"/>
    </row>
    <row r="48" spans="1:16" x14ac:dyDescent="0.25">
      <c r="A48" s="74"/>
      <c r="B48" s="74"/>
      <c r="C48" s="74"/>
      <c r="D48" s="74"/>
      <c r="E48" s="74"/>
      <c r="F48" s="74"/>
      <c r="G48" s="74"/>
      <c r="H48" s="74"/>
      <c r="I48" s="75"/>
      <c r="J48" s="75"/>
      <c r="K48" s="74"/>
      <c r="L48" s="75"/>
      <c r="M48" s="74"/>
      <c r="N48" s="75"/>
      <c r="O48" s="74"/>
      <c r="P48" s="74"/>
    </row>
    <row r="49" spans="1:16" x14ac:dyDescent="0.25">
      <c r="A49" s="74"/>
      <c r="B49" s="74"/>
      <c r="C49" s="74"/>
      <c r="D49" s="74"/>
      <c r="E49" s="74"/>
      <c r="F49" s="74"/>
      <c r="G49" s="74"/>
      <c r="H49" s="74"/>
      <c r="I49" s="75"/>
      <c r="J49" s="75"/>
      <c r="K49" s="74"/>
      <c r="L49" s="75"/>
      <c r="M49" s="74"/>
      <c r="N49" s="75"/>
      <c r="O49" s="74"/>
      <c r="P49" s="74"/>
    </row>
    <row r="50" spans="1:16" x14ac:dyDescent="0.25">
      <c r="A50" s="74"/>
      <c r="B50" s="74"/>
      <c r="C50" s="74"/>
      <c r="D50" s="74"/>
      <c r="E50" s="74"/>
      <c r="F50" s="74"/>
      <c r="G50" s="74"/>
      <c r="H50" s="74"/>
      <c r="I50" s="75"/>
      <c r="J50" s="75"/>
      <c r="K50" s="74"/>
      <c r="L50" s="75"/>
      <c r="M50" s="74"/>
      <c r="N50" s="75"/>
      <c r="O50" s="74"/>
      <c r="P50" s="74"/>
    </row>
    <row r="51" spans="1:16" x14ac:dyDescent="0.25">
      <c r="A51" s="74"/>
      <c r="B51" s="74"/>
      <c r="C51" s="74"/>
      <c r="D51" s="74"/>
      <c r="E51" s="74"/>
      <c r="F51" s="74"/>
      <c r="G51" s="74"/>
      <c r="H51" s="74"/>
      <c r="I51" s="75"/>
      <c r="J51" s="75"/>
      <c r="K51" s="74"/>
      <c r="L51" s="75"/>
      <c r="M51" s="74"/>
      <c r="N51" s="75"/>
      <c r="O51" s="74"/>
      <c r="P51" s="74"/>
    </row>
    <row r="52" spans="1:16" x14ac:dyDescent="0.25">
      <c r="A52" s="74"/>
      <c r="B52" s="74"/>
      <c r="C52" s="74"/>
      <c r="D52" s="74"/>
      <c r="E52" s="74"/>
      <c r="F52" s="74"/>
      <c r="G52" s="74"/>
      <c r="H52" s="74"/>
      <c r="I52" s="75"/>
      <c r="J52" s="75"/>
      <c r="K52" s="74"/>
      <c r="L52" s="75"/>
      <c r="M52" s="74"/>
      <c r="N52" s="75"/>
      <c r="O52" s="74"/>
      <c r="P52" s="74"/>
    </row>
    <row r="53" spans="1:16" x14ac:dyDescent="0.25">
      <c r="A53" s="74"/>
      <c r="B53" s="74"/>
      <c r="C53" s="74"/>
      <c r="D53" s="74"/>
      <c r="E53" s="74"/>
      <c r="F53" s="74"/>
      <c r="G53" s="74"/>
      <c r="H53" s="74"/>
      <c r="I53" s="75"/>
      <c r="J53" s="75"/>
      <c r="K53" s="74"/>
      <c r="L53" s="75"/>
      <c r="M53" s="74"/>
      <c r="N53" s="75"/>
      <c r="O53" s="74"/>
      <c r="P53" s="74"/>
    </row>
    <row r="54" spans="1:16" x14ac:dyDescent="0.25">
      <c r="A54" s="74"/>
      <c r="B54" s="74"/>
      <c r="C54" s="74"/>
      <c r="D54" s="74"/>
      <c r="E54" s="74"/>
      <c r="F54" s="74"/>
      <c r="G54" s="74"/>
      <c r="H54" s="74"/>
      <c r="I54" s="75"/>
      <c r="J54" s="75"/>
      <c r="K54" s="74"/>
      <c r="L54" s="75"/>
      <c r="M54" s="74"/>
      <c r="N54" s="75"/>
      <c r="O54" s="74"/>
      <c r="P54" s="74"/>
    </row>
    <row r="55" spans="1:16" x14ac:dyDescent="0.25">
      <c r="A55" s="74"/>
      <c r="B55" s="74"/>
      <c r="C55" s="74"/>
      <c r="D55" s="74"/>
      <c r="E55" s="74"/>
      <c r="F55" s="74"/>
      <c r="G55" s="74"/>
      <c r="H55" s="74"/>
      <c r="I55" s="75"/>
      <c r="J55" s="75"/>
      <c r="K55" s="74"/>
      <c r="L55" s="75"/>
      <c r="M55" s="74"/>
      <c r="N55" s="75"/>
      <c r="O55" s="74"/>
      <c r="P55" s="74"/>
    </row>
    <row r="56" spans="1:16" x14ac:dyDescent="0.25">
      <c r="A56" s="74"/>
      <c r="B56" s="74"/>
      <c r="C56" s="74"/>
      <c r="D56" s="74"/>
      <c r="E56" s="74"/>
      <c r="F56" s="74"/>
      <c r="G56" s="74"/>
      <c r="H56" s="74"/>
      <c r="I56" s="75"/>
      <c r="J56" s="75"/>
      <c r="K56" s="74"/>
      <c r="L56" s="75"/>
      <c r="M56" s="74"/>
      <c r="N56" s="75"/>
      <c r="O56" s="74"/>
      <c r="P56" s="74"/>
    </row>
    <row r="57" spans="1:16" x14ac:dyDescent="0.25">
      <c r="A57" s="74"/>
      <c r="B57" s="74"/>
      <c r="C57" s="74"/>
      <c r="D57" s="74"/>
      <c r="E57" s="74"/>
      <c r="F57" s="74"/>
      <c r="G57" s="74"/>
      <c r="H57" s="74"/>
      <c r="I57" s="75"/>
      <c r="J57" s="75"/>
      <c r="K57" s="74"/>
      <c r="L57" s="75"/>
      <c r="M57" s="74"/>
      <c r="N57" s="75"/>
      <c r="O57" s="74"/>
      <c r="P57" s="74"/>
    </row>
    <row r="58" spans="1:16" x14ac:dyDescent="0.25">
      <c r="A58" s="74"/>
      <c r="B58" s="74"/>
      <c r="C58" s="74"/>
      <c r="D58" s="74"/>
      <c r="E58" s="74"/>
      <c r="F58" s="74"/>
      <c r="G58" s="74"/>
      <c r="H58" s="74"/>
      <c r="I58" s="75"/>
      <c r="J58" s="75"/>
      <c r="K58" s="74"/>
      <c r="L58" s="75"/>
      <c r="M58" s="74"/>
      <c r="N58" s="75"/>
      <c r="O58" s="74"/>
      <c r="P58" s="74"/>
    </row>
    <row r="59" spans="1:16" x14ac:dyDescent="0.25">
      <c r="A59" s="74"/>
      <c r="B59" s="74"/>
      <c r="C59" s="74"/>
      <c r="D59" s="74"/>
      <c r="E59" s="74"/>
      <c r="F59" s="74"/>
      <c r="G59" s="74"/>
      <c r="H59" s="74"/>
      <c r="I59" s="75"/>
      <c r="J59" s="75"/>
      <c r="K59" s="74"/>
      <c r="L59" s="75"/>
      <c r="M59" s="74"/>
      <c r="N59" s="75"/>
      <c r="O59" s="74"/>
      <c r="P59" s="74"/>
    </row>
    <row r="60" spans="1:16" x14ac:dyDescent="0.25">
      <c r="A60" s="74"/>
      <c r="B60" s="74"/>
      <c r="C60" s="74"/>
      <c r="D60" s="74"/>
      <c r="E60" s="74"/>
      <c r="F60" s="74"/>
      <c r="G60" s="74"/>
      <c r="H60" s="74"/>
      <c r="I60" s="75"/>
      <c r="J60" s="75"/>
      <c r="K60" s="74"/>
      <c r="L60" s="75"/>
      <c r="M60" s="74"/>
      <c r="N60" s="75"/>
      <c r="O60" s="74"/>
      <c r="P60" s="74"/>
    </row>
    <row r="61" spans="1:16" x14ac:dyDescent="0.25">
      <c r="A61" s="74"/>
      <c r="B61" s="74"/>
      <c r="C61" s="74"/>
      <c r="D61" s="74"/>
      <c r="E61" s="74"/>
      <c r="F61" s="74"/>
      <c r="G61" s="74"/>
      <c r="H61" s="74"/>
      <c r="I61" s="75"/>
      <c r="J61" s="75"/>
      <c r="K61" s="74"/>
      <c r="L61" s="75"/>
      <c r="M61" s="74"/>
      <c r="N61" s="75"/>
      <c r="O61" s="74"/>
      <c r="P61" s="74"/>
    </row>
    <row r="62" spans="1:16" x14ac:dyDescent="0.25">
      <c r="A62" s="74"/>
      <c r="B62" s="74"/>
      <c r="C62" s="74"/>
      <c r="D62" s="74"/>
      <c r="E62" s="74"/>
      <c r="F62" s="74"/>
      <c r="G62" s="74"/>
      <c r="H62" s="74"/>
      <c r="I62" s="75"/>
      <c r="J62" s="75"/>
      <c r="K62" s="74"/>
      <c r="L62" s="75"/>
      <c r="M62" s="74"/>
      <c r="N62" s="75"/>
      <c r="O62" s="74"/>
      <c r="P62" s="74"/>
    </row>
    <row r="63" spans="1:16" x14ac:dyDescent="0.25">
      <c r="A63" s="74"/>
      <c r="B63" s="74"/>
      <c r="C63" s="74"/>
      <c r="D63" s="74"/>
      <c r="E63" s="74"/>
      <c r="F63" s="74"/>
      <c r="G63" s="74"/>
      <c r="H63" s="74"/>
      <c r="I63" s="75"/>
      <c r="J63" s="75"/>
      <c r="K63" s="74"/>
      <c r="L63" s="75"/>
      <c r="M63" s="74"/>
      <c r="N63" s="75"/>
      <c r="O63" s="74"/>
      <c r="P63" s="74"/>
    </row>
    <row r="64" spans="1:16" x14ac:dyDescent="0.25">
      <c r="A64" s="74"/>
      <c r="B64" s="74"/>
      <c r="C64" s="74"/>
      <c r="D64" s="74"/>
      <c r="E64" s="74"/>
      <c r="F64" s="74"/>
      <c r="G64" s="74"/>
      <c r="H64" s="74"/>
      <c r="I64" s="75"/>
      <c r="J64" s="75"/>
      <c r="K64" s="74"/>
      <c r="L64" s="75"/>
      <c r="M64" s="74"/>
      <c r="N64" s="75"/>
      <c r="O64" s="74"/>
      <c r="P64" s="74"/>
    </row>
    <row r="65" spans="1:16" x14ac:dyDescent="0.25">
      <c r="A65" s="74"/>
      <c r="B65" s="74"/>
      <c r="C65" s="74"/>
      <c r="D65" s="74"/>
      <c r="E65" s="74"/>
      <c r="F65" s="74"/>
      <c r="G65" s="74"/>
      <c r="H65" s="74"/>
      <c r="I65" s="75"/>
      <c r="J65" s="75"/>
      <c r="K65" s="74"/>
      <c r="L65" s="75"/>
      <c r="M65" s="74"/>
      <c r="N65" s="75"/>
      <c r="O65" s="74"/>
      <c r="P65" s="74"/>
    </row>
    <row r="66" spans="1:16" x14ac:dyDescent="0.25">
      <c r="A66" s="74"/>
      <c r="B66" s="74"/>
      <c r="C66" s="74"/>
      <c r="D66" s="74"/>
      <c r="E66" s="74"/>
      <c r="F66" s="74"/>
      <c r="G66" s="74"/>
      <c r="H66" s="74"/>
      <c r="I66" s="75"/>
      <c r="J66" s="75"/>
      <c r="K66" s="74"/>
      <c r="L66" s="75"/>
      <c r="M66" s="74"/>
      <c r="N66" s="75"/>
      <c r="O66" s="74"/>
      <c r="P66" s="74"/>
    </row>
    <row r="67" spans="1:16" x14ac:dyDescent="0.25">
      <c r="A67" s="74"/>
      <c r="B67" s="74"/>
      <c r="C67" s="74"/>
      <c r="D67" s="74"/>
      <c r="E67" s="74"/>
      <c r="F67" s="74"/>
      <c r="G67" s="74"/>
      <c r="H67" s="74"/>
      <c r="I67" s="75"/>
      <c r="J67" s="75"/>
      <c r="K67" s="74"/>
      <c r="L67" s="75"/>
      <c r="M67" s="74"/>
      <c r="N67" s="75"/>
      <c r="O67" s="74"/>
      <c r="P67" s="74"/>
    </row>
    <row r="68" spans="1:16" x14ac:dyDescent="0.25">
      <c r="A68" s="74"/>
      <c r="B68" s="74"/>
      <c r="C68" s="74"/>
      <c r="D68" s="74"/>
      <c r="E68" s="74"/>
      <c r="F68" s="74"/>
      <c r="G68" s="74"/>
      <c r="H68" s="74"/>
      <c r="I68" s="75"/>
      <c r="J68" s="75"/>
      <c r="K68" s="74"/>
      <c r="L68" s="75"/>
      <c r="M68" s="74"/>
      <c r="N68" s="75"/>
      <c r="O68" s="74"/>
      <c r="P68" s="74"/>
    </row>
    <row r="69" spans="1:16" x14ac:dyDescent="0.25">
      <c r="A69" s="74"/>
      <c r="B69" s="74"/>
      <c r="C69" s="74"/>
      <c r="D69" s="74"/>
      <c r="E69" s="74"/>
      <c r="F69" s="74"/>
      <c r="G69" s="74"/>
      <c r="H69" s="74"/>
      <c r="I69" s="75"/>
      <c r="J69" s="75"/>
      <c r="K69" s="74"/>
      <c r="L69" s="75"/>
      <c r="M69" s="74"/>
      <c r="N69" s="75"/>
      <c r="O69" s="74"/>
      <c r="P69" s="74"/>
    </row>
    <row r="70" spans="1:16" x14ac:dyDescent="0.25">
      <c r="A70" s="74"/>
      <c r="B70" s="74"/>
      <c r="C70" s="74"/>
      <c r="D70" s="74"/>
      <c r="E70" s="74"/>
      <c r="F70" s="74"/>
      <c r="G70" s="74"/>
      <c r="H70" s="74"/>
      <c r="I70" s="75"/>
      <c r="J70" s="75"/>
      <c r="K70" s="74"/>
      <c r="L70" s="75"/>
      <c r="M70" s="74"/>
      <c r="N70" s="75"/>
      <c r="O70" s="74"/>
      <c r="P70" s="74"/>
    </row>
    <row r="71" spans="1:16" x14ac:dyDescent="0.25">
      <c r="A71" s="74"/>
      <c r="B71" s="74"/>
      <c r="C71" s="74"/>
      <c r="D71" s="74"/>
      <c r="E71" s="74"/>
      <c r="F71" s="74"/>
      <c r="G71" s="74"/>
      <c r="H71" s="74"/>
      <c r="I71" s="75"/>
      <c r="J71" s="75"/>
      <c r="K71" s="74"/>
      <c r="L71" s="75"/>
      <c r="M71" s="74"/>
      <c r="N71" s="75"/>
      <c r="O71" s="74"/>
      <c r="P71" s="74"/>
    </row>
    <row r="72" spans="1:16" x14ac:dyDescent="0.25">
      <c r="A72" s="74"/>
      <c r="B72" s="74"/>
      <c r="C72" s="74"/>
      <c r="D72" s="74"/>
      <c r="E72" s="74"/>
      <c r="F72" s="74"/>
      <c r="G72" s="74"/>
      <c r="H72" s="74"/>
      <c r="I72" s="75"/>
      <c r="J72" s="75"/>
      <c r="K72" s="74"/>
      <c r="L72" s="75"/>
      <c r="M72" s="74"/>
      <c r="N72" s="75"/>
      <c r="O72" s="74"/>
      <c r="P72" s="74"/>
    </row>
    <row r="73" spans="1:16" x14ac:dyDescent="0.25">
      <c r="A73" s="74"/>
      <c r="B73" s="74"/>
      <c r="C73" s="74"/>
      <c r="D73" s="74"/>
      <c r="E73" s="74"/>
      <c r="F73" s="74"/>
      <c r="G73" s="74"/>
      <c r="H73" s="74"/>
      <c r="I73" s="75"/>
      <c r="J73" s="75"/>
      <c r="K73" s="74"/>
      <c r="L73" s="75"/>
      <c r="M73" s="74"/>
      <c r="N73" s="75"/>
      <c r="O73" s="74"/>
      <c r="P73" s="74"/>
    </row>
    <row r="74" spans="1:16" x14ac:dyDescent="0.25">
      <c r="A74" s="74"/>
      <c r="B74" s="74"/>
      <c r="C74" s="74"/>
      <c r="D74" s="74"/>
      <c r="E74" s="74"/>
      <c r="F74" s="74"/>
      <c r="G74" s="74"/>
      <c r="H74" s="74"/>
      <c r="I74" s="75"/>
      <c r="J74" s="75"/>
      <c r="K74" s="74"/>
      <c r="L74" s="75"/>
      <c r="M74" s="74"/>
      <c r="N74" s="75"/>
      <c r="O74" s="74"/>
      <c r="P74" s="74"/>
    </row>
    <row r="75" spans="1:16" x14ac:dyDescent="0.25">
      <c r="A75" s="74"/>
      <c r="B75" s="74"/>
      <c r="C75" s="74"/>
      <c r="D75" s="74"/>
      <c r="E75" s="74"/>
      <c r="F75" s="74"/>
      <c r="G75" s="74"/>
      <c r="H75" s="74"/>
      <c r="I75" s="75"/>
      <c r="J75" s="75"/>
      <c r="K75" s="74"/>
      <c r="L75" s="75"/>
      <c r="M75" s="74"/>
      <c r="N75" s="75"/>
      <c r="O75" s="74"/>
      <c r="P75" s="74"/>
    </row>
    <row r="76" spans="1:16" x14ac:dyDescent="0.25">
      <c r="A76" s="74"/>
      <c r="B76" s="74"/>
      <c r="C76" s="74"/>
      <c r="D76" s="74"/>
      <c r="E76" s="74"/>
      <c r="F76" s="74"/>
      <c r="G76" s="74"/>
      <c r="H76" s="74"/>
      <c r="I76" s="75"/>
      <c r="J76" s="75"/>
      <c r="K76" s="74"/>
      <c r="L76" s="75"/>
      <c r="M76" s="74"/>
      <c r="N76" s="75"/>
      <c r="O76" s="74"/>
      <c r="P76" s="74"/>
    </row>
    <row r="77" spans="1:16" x14ac:dyDescent="0.25">
      <c r="A77" s="74"/>
      <c r="B77" s="74"/>
      <c r="C77" s="74"/>
      <c r="D77" s="74"/>
      <c r="E77" s="74"/>
      <c r="F77" s="74"/>
      <c r="G77" s="74"/>
      <c r="H77" s="74"/>
      <c r="I77" s="75"/>
      <c r="J77" s="75"/>
      <c r="K77" s="74"/>
      <c r="L77" s="75"/>
      <c r="M77" s="74"/>
      <c r="N77" s="75"/>
      <c r="O77" s="74"/>
      <c r="P77" s="74"/>
    </row>
    <row r="78" spans="1:16" x14ac:dyDescent="0.25">
      <c r="A78" s="74"/>
      <c r="B78" s="74"/>
      <c r="C78" s="74"/>
      <c r="D78" s="74"/>
      <c r="E78" s="74"/>
      <c r="F78" s="74"/>
      <c r="G78" s="74"/>
      <c r="H78" s="74"/>
      <c r="I78" s="75"/>
      <c r="J78" s="75"/>
      <c r="K78" s="74"/>
      <c r="L78" s="75"/>
      <c r="M78" s="74"/>
      <c r="N78" s="75"/>
      <c r="O78" s="74"/>
      <c r="P78" s="74"/>
    </row>
    <row r="79" spans="1:16" x14ac:dyDescent="0.25">
      <c r="A79" s="74"/>
      <c r="B79" s="74"/>
      <c r="C79" s="74"/>
      <c r="D79" s="74"/>
      <c r="E79" s="74"/>
      <c r="F79" s="74"/>
      <c r="G79" s="74"/>
      <c r="H79" s="74"/>
      <c r="I79" s="75"/>
      <c r="J79" s="75"/>
      <c r="K79" s="74"/>
      <c r="L79" s="75"/>
      <c r="M79" s="74"/>
      <c r="N79" s="75"/>
      <c r="O79" s="74"/>
      <c r="P79" s="74"/>
    </row>
    <row r="80" spans="1:16" x14ac:dyDescent="0.25">
      <c r="A80" s="74"/>
      <c r="B80" s="74"/>
      <c r="C80" s="74"/>
      <c r="D80" s="74"/>
      <c r="E80" s="74"/>
      <c r="F80" s="74"/>
      <c r="G80" s="74"/>
      <c r="H80" s="74"/>
      <c r="I80" s="75"/>
      <c r="J80" s="75"/>
      <c r="K80" s="74"/>
      <c r="L80" s="75"/>
      <c r="M80" s="74"/>
      <c r="N80" s="75"/>
      <c r="O80" s="74"/>
      <c r="P80" s="74"/>
    </row>
    <row r="81" spans="1:16" x14ac:dyDescent="0.25">
      <c r="A81" s="74"/>
      <c r="B81" s="74"/>
      <c r="C81" s="74"/>
      <c r="D81" s="74"/>
      <c r="E81" s="74"/>
      <c r="F81" s="74"/>
      <c r="G81" s="74"/>
      <c r="H81" s="74"/>
      <c r="I81" s="75"/>
      <c r="J81" s="75"/>
      <c r="K81" s="74"/>
      <c r="L81" s="75"/>
      <c r="M81" s="74"/>
      <c r="N81" s="75"/>
      <c r="O81" s="74"/>
      <c r="P81" s="74"/>
    </row>
    <row r="82" spans="1:16" x14ac:dyDescent="0.25">
      <c r="A82" s="74"/>
      <c r="B82" s="74"/>
      <c r="C82" s="74"/>
      <c r="D82" s="74"/>
      <c r="E82" s="74"/>
      <c r="F82" s="74"/>
      <c r="G82" s="74"/>
      <c r="H82" s="74"/>
      <c r="I82" s="75"/>
      <c r="J82" s="75"/>
      <c r="K82" s="74"/>
      <c r="L82" s="75"/>
      <c r="M82" s="74"/>
      <c r="N82" s="75"/>
      <c r="O82" s="74"/>
      <c r="P82" s="74"/>
    </row>
    <row r="83" spans="1:16" x14ac:dyDescent="0.25">
      <c r="A83" s="74"/>
      <c r="B83" s="74"/>
      <c r="C83" s="74"/>
      <c r="D83" s="74"/>
      <c r="E83" s="74"/>
      <c r="F83" s="74"/>
      <c r="G83" s="74"/>
      <c r="H83" s="74"/>
      <c r="I83" s="75"/>
      <c r="J83" s="75"/>
      <c r="K83" s="74"/>
      <c r="L83" s="75"/>
      <c r="M83" s="74"/>
      <c r="N83" s="75"/>
      <c r="O83" s="74"/>
      <c r="P83" s="74"/>
    </row>
    <row r="84" spans="1:16" x14ac:dyDescent="0.25">
      <c r="A84" s="74"/>
      <c r="B84" s="74"/>
      <c r="C84" s="74"/>
      <c r="D84" s="74"/>
      <c r="E84" s="74"/>
      <c r="F84" s="74"/>
      <c r="G84" s="74"/>
      <c r="H84" s="74"/>
      <c r="I84" s="75"/>
      <c r="J84" s="75"/>
      <c r="K84" s="74"/>
      <c r="L84" s="75"/>
      <c r="M84" s="74"/>
      <c r="N84" s="75"/>
      <c r="O84" s="74"/>
      <c r="P84" s="74"/>
    </row>
    <row r="85" spans="1:16" x14ac:dyDescent="0.25">
      <c r="A85" s="74"/>
      <c r="B85" s="74"/>
      <c r="C85" s="74"/>
      <c r="D85" s="74"/>
      <c r="E85" s="74"/>
      <c r="F85" s="74"/>
      <c r="G85" s="74"/>
      <c r="H85" s="74"/>
      <c r="I85" s="75"/>
      <c r="J85" s="75"/>
      <c r="K85" s="74"/>
      <c r="L85" s="75"/>
      <c r="M85" s="74"/>
      <c r="N85" s="75"/>
      <c r="O85" s="74"/>
      <c r="P85" s="74"/>
    </row>
    <row r="86" spans="1:16" x14ac:dyDescent="0.25">
      <c r="A86" s="74"/>
      <c r="B86" s="74"/>
      <c r="C86" s="74"/>
      <c r="D86" s="74"/>
      <c r="E86" s="74"/>
      <c r="F86" s="74"/>
      <c r="G86" s="74"/>
      <c r="H86" s="74"/>
      <c r="I86" s="75"/>
      <c r="J86" s="75"/>
      <c r="K86" s="74"/>
      <c r="L86" s="75"/>
      <c r="M86" s="74"/>
      <c r="N86" s="75"/>
      <c r="O86" s="74"/>
      <c r="P86" s="74"/>
    </row>
    <row r="87" spans="1:16" x14ac:dyDescent="0.25">
      <c r="A87" s="74"/>
      <c r="B87" s="74"/>
      <c r="C87" s="74"/>
      <c r="D87" s="74"/>
      <c r="E87" s="74"/>
      <c r="F87" s="74"/>
      <c r="G87" s="74"/>
      <c r="H87" s="74"/>
      <c r="I87" s="75"/>
      <c r="J87" s="75"/>
      <c r="K87" s="74"/>
      <c r="L87" s="75"/>
      <c r="M87" s="74"/>
      <c r="N87" s="75"/>
      <c r="O87" s="74"/>
      <c r="P87" s="74"/>
    </row>
    <row r="88" spans="1:16" x14ac:dyDescent="0.25">
      <c r="A88" s="74"/>
      <c r="B88" s="74"/>
      <c r="C88" s="74"/>
      <c r="D88" s="74"/>
      <c r="E88" s="74"/>
      <c r="F88" s="74"/>
      <c r="G88" s="74"/>
      <c r="H88" s="74"/>
      <c r="I88" s="75"/>
      <c r="J88" s="75"/>
      <c r="K88" s="74"/>
      <c r="L88" s="75"/>
      <c r="M88" s="74"/>
      <c r="N88" s="75"/>
      <c r="O88" s="74"/>
      <c r="P88" s="74"/>
    </row>
    <row r="89" spans="1:16" x14ac:dyDescent="0.25">
      <c r="A89" s="74"/>
      <c r="B89" s="74"/>
      <c r="C89" s="74"/>
      <c r="D89" s="74"/>
      <c r="E89" s="74"/>
      <c r="F89" s="74"/>
      <c r="G89" s="74"/>
      <c r="H89" s="74"/>
      <c r="I89" s="75"/>
      <c r="J89" s="75"/>
      <c r="K89" s="74"/>
      <c r="L89" s="75"/>
      <c r="M89" s="74"/>
      <c r="N89" s="75"/>
      <c r="O89" s="74"/>
      <c r="P89" s="74"/>
    </row>
    <row r="90" spans="1:16" x14ac:dyDescent="0.25">
      <c r="A90" s="74"/>
      <c r="B90" s="74"/>
      <c r="C90" s="74"/>
      <c r="D90" s="74"/>
      <c r="E90" s="74"/>
      <c r="F90" s="74"/>
      <c r="G90" s="74"/>
      <c r="H90" s="74"/>
      <c r="I90" s="75"/>
      <c r="J90" s="75"/>
      <c r="K90" s="74"/>
      <c r="L90" s="75"/>
      <c r="M90" s="74"/>
      <c r="N90" s="75"/>
      <c r="O90" s="74"/>
      <c r="P90" s="74"/>
    </row>
    <row r="91" spans="1:16" x14ac:dyDescent="0.25">
      <c r="A91" s="74"/>
      <c r="B91" s="74"/>
      <c r="C91" s="74"/>
      <c r="D91" s="74"/>
      <c r="E91" s="74"/>
      <c r="F91" s="74"/>
      <c r="G91" s="74"/>
      <c r="H91" s="74"/>
      <c r="I91" s="75"/>
      <c r="J91" s="75"/>
      <c r="K91" s="74"/>
      <c r="L91" s="75"/>
      <c r="M91" s="74"/>
      <c r="N91" s="75"/>
      <c r="O91" s="74"/>
      <c r="P91" s="74"/>
    </row>
    <row r="92" spans="1:16" x14ac:dyDescent="0.25">
      <c r="A92" s="74"/>
      <c r="B92" s="74"/>
      <c r="C92" s="74"/>
      <c r="D92" s="74"/>
      <c r="E92" s="74"/>
      <c r="F92" s="74"/>
      <c r="G92" s="74"/>
      <c r="H92" s="74"/>
      <c r="I92" s="75"/>
      <c r="J92" s="75"/>
      <c r="K92" s="74"/>
      <c r="L92" s="75"/>
      <c r="M92" s="74"/>
      <c r="N92" s="75"/>
      <c r="O92" s="74"/>
      <c r="P92" s="74"/>
    </row>
    <row r="93" spans="1:16" x14ac:dyDescent="0.25">
      <c r="A93" s="74"/>
      <c r="B93" s="74"/>
      <c r="C93" s="74"/>
      <c r="D93" s="74"/>
      <c r="E93" s="74"/>
      <c r="F93" s="74"/>
      <c r="G93" s="74"/>
      <c r="H93" s="74"/>
      <c r="I93" s="75"/>
      <c r="J93" s="75"/>
      <c r="K93" s="74"/>
      <c r="L93" s="75"/>
      <c r="M93" s="74"/>
      <c r="N93" s="75"/>
      <c r="O93" s="74"/>
      <c r="P93" s="74"/>
    </row>
    <row r="94" spans="1:16" x14ac:dyDescent="0.25">
      <c r="A94" s="74"/>
      <c r="B94" s="74"/>
      <c r="C94" s="74"/>
      <c r="D94" s="74"/>
      <c r="E94" s="74"/>
      <c r="F94" s="74"/>
      <c r="G94" s="74"/>
      <c r="H94" s="74"/>
      <c r="I94" s="75"/>
      <c r="J94" s="75"/>
      <c r="K94" s="74"/>
      <c r="L94" s="75"/>
      <c r="M94" s="74"/>
      <c r="N94" s="75"/>
      <c r="O94" s="74"/>
      <c r="P94" s="74"/>
    </row>
    <row r="95" spans="1:16" x14ac:dyDescent="0.25">
      <c r="A95" s="74"/>
      <c r="B95" s="74"/>
      <c r="C95" s="74"/>
      <c r="D95" s="74"/>
      <c r="E95" s="74"/>
      <c r="F95" s="74"/>
      <c r="G95" s="74"/>
      <c r="H95" s="74"/>
      <c r="I95" s="75"/>
      <c r="J95" s="75"/>
      <c r="K95" s="74"/>
      <c r="L95" s="75"/>
      <c r="M95" s="74"/>
      <c r="N95" s="75"/>
      <c r="O95" s="74"/>
      <c r="P95" s="74"/>
    </row>
    <row r="96" spans="1:16" x14ac:dyDescent="0.25">
      <c r="A96" s="74"/>
      <c r="B96" s="74"/>
      <c r="C96" s="74"/>
      <c r="D96" s="74"/>
      <c r="E96" s="74"/>
      <c r="F96" s="74"/>
      <c r="G96" s="74"/>
      <c r="H96" s="74"/>
      <c r="I96" s="75"/>
      <c r="J96" s="75"/>
      <c r="K96" s="74"/>
      <c r="L96" s="75"/>
      <c r="M96" s="74"/>
      <c r="N96" s="75"/>
      <c r="O96" s="74"/>
      <c r="P96" s="74"/>
    </row>
    <row r="97" spans="1:16" x14ac:dyDescent="0.25">
      <c r="A97" s="74"/>
      <c r="B97" s="74"/>
      <c r="C97" s="74"/>
      <c r="D97" s="74"/>
      <c r="E97" s="74"/>
      <c r="F97" s="74"/>
      <c r="G97" s="74"/>
      <c r="H97" s="74"/>
      <c r="I97" s="75"/>
      <c r="J97" s="75"/>
      <c r="K97" s="74"/>
      <c r="L97" s="75"/>
      <c r="M97" s="74"/>
      <c r="N97" s="75"/>
      <c r="O97" s="74"/>
      <c r="P97" s="74"/>
    </row>
    <row r="98" spans="1:16" x14ac:dyDescent="0.25">
      <c r="A98" s="74"/>
      <c r="B98" s="74"/>
      <c r="C98" s="74"/>
      <c r="D98" s="74"/>
      <c r="E98" s="74"/>
      <c r="F98" s="74"/>
      <c r="G98" s="74"/>
      <c r="H98" s="74"/>
      <c r="I98" s="75"/>
      <c r="J98" s="75"/>
      <c r="K98" s="74"/>
      <c r="L98" s="75"/>
      <c r="M98" s="74"/>
      <c r="N98" s="75"/>
      <c r="O98" s="74"/>
      <c r="P98" s="74"/>
    </row>
    <row r="99" spans="1:16" x14ac:dyDescent="0.25">
      <c r="A99" s="74"/>
      <c r="B99" s="74"/>
      <c r="C99" s="74"/>
      <c r="D99" s="74"/>
      <c r="E99" s="74"/>
      <c r="F99" s="74"/>
      <c r="G99" s="74"/>
      <c r="H99" s="74"/>
      <c r="I99" s="75"/>
      <c r="J99" s="75"/>
      <c r="K99" s="74"/>
      <c r="L99" s="75"/>
      <c r="M99" s="74"/>
      <c r="N99" s="75"/>
      <c r="O99" s="74"/>
      <c r="P99" s="74"/>
    </row>
    <row r="100" spans="1:16" x14ac:dyDescent="0.25">
      <c r="A100" s="74"/>
      <c r="B100" s="74"/>
      <c r="C100" s="74"/>
      <c r="D100" s="74"/>
      <c r="E100" s="74"/>
      <c r="F100" s="74"/>
      <c r="G100" s="74"/>
      <c r="H100" s="74"/>
      <c r="I100" s="75"/>
      <c r="J100" s="75"/>
      <c r="K100" s="74"/>
      <c r="L100" s="75"/>
      <c r="M100" s="74"/>
      <c r="N100" s="75"/>
      <c r="O100" s="74"/>
      <c r="P100" s="74"/>
    </row>
    <row r="101" spans="1:16" x14ac:dyDescent="0.25">
      <c r="A101" s="74"/>
      <c r="B101" s="74"/>
      <c r="C101" s="74"/>
      <c r="D101" s="74"/>
      <c r="E101" s="74"/>
      <c r="F101" s="74"/>
      <c r="G101" s="74"/>
      <c r="H101" s="74"/>
      <c r="I101" s="75"/>
      <c r="J101" s="75"/>
      <c r="K101" s="74"/>
      <c r="L101" s="75"/>
      <c r="M101" s="74"/>
      <c r="N101" s="75"/>
      <c r="O101" s="74"/>
      <c r="P101" s="74"/>
    </row>
    <row r="102" spans="1:16" x14ac:dyDescent="0.25">
      <c r="A102" s="74"/>
      <c r="B102" s="74"/>
      <c r="C102" s="74"/>
      <c r="D102" s="74"/>
      <c r="E102" s="74"/>
      <c r="F102" s="74"/>
      <c r="G102" s="74"/>
      <c r="H102" s="74"/>
      <c r="I102" s="75"/>
      <c r="J102" s="75"/>
      <c r="K102" s="74"/>
      <c r="L102" s="75"/>
      <c r="M102" s="74"/>
      <c r="N102" s="75"/>
      <c r="O102" s="74"/>
      <c r="P102" s="74"/>
    </row>
    <row r="103" spans="1:16" x14ac:dyDescent="0.25">
      <c r="A103" s="74"/>
      <c r="B103" s="74"/>
      <c r="C103" s="74"/>
      <c r="D103" s="74"/>
      <c r="E103" s="74"/>
      <c r="F103" s="74"/>
      <c r="G103" s="74"/>
      <c r="H103" s="74"/>
      <c r="I103" s="75"/>
      <c r="J103" s="75"/>
      <c r="K103" s="74"/>
      <c r="L103" s="75"/>
      <c r="M103" s="74"/>
      <c r="N103" s="75"/>
      <c r="O103" s="74"/>
      <c r="P103" s="74"/>
    </row>
    <row r="104" spans="1:16" x14ac:dyDescent="0.25">
      <c r="A104" s="74"/>
      <c r="B104" s="74"/>
      <c r="C104" s="74"/>
      <c r="D104" s="74"/>
      <c r="E104" s="74"/>
      <c r="F104" s="74"/>
      <c r="G104" s="74"/>
      <c r="H104" s="74"/>
      <c r="I104" s="75"/>
      <c r="J104" s="75"/>
      <c r="K104" s="74"/>
      <c r="L104" s="75"/>
      <c r="M104" s="74"/>
      <c r="N104" s="75"/>
      <c r="O104" s="74"/>
      <c r="P104" s="74"/>
    </row>
    <row r="105" spans="1:16" x14ac:dyDescent="0.25">
      <c r="A105" s="74"/>
      <c r="B105" s="74"/>
      <c r="C105" s="74"/>
      <c r="D105" s="74"/>
      <c r="E105" s="74"/>
      <c r="F105" s="74"/>
      <c r="G105" s="74"/>
      <c r="H105" s="74"/>
      <c r="I105" s="75"/>
      <c r="J105" s="75"/>
      <c r="K105" s="74"/>
      <c r="L105" s="75"/>
      <c r="M105" s="74"/>
      <c r="N105" s="75"/>
      <c r="O105" s="74"/>
      <c r="P105" s="74"/>
    </row>
    <row r="106" spans="1:16" x14ac:dyDescent="0.25">
      <c r="A106" s="74"/>
      <c r="B106" s="74"/>
      <c r="C106" s="74"/>
      <c r="D106" s="74"/>
      <c r="E106" s="74"/>
      <c r="F106" s="74"/>
      <c r="G106" s="74"/>
      <c r="H106" s="74"/>
      <c r="I106" s="75"/>
      <c r="J106" s="75"/>
      <c r="K106" s="74"/>
      <c r="L106" s="75"/>
      <c r="M106" s="74"/>
      <c r="N106" s="75"/>
      <c r="O106" s="74"/>
      <c r="P106" s="74"/>
    </row>
    <row r="107" spans="1:16" x14ac:dyDescent="0.25">
      <c r="A107" s="74"/>
      <c r="B107" s="74"/>
      <c r="C107" s="74"/>
      <c r="D107" s="74"/>
      <c r="E107" s="74"/>
      <c r="F107" s="74"/>
      <c r="G107" s="74"/>
      <c r="H107" s="74"/>
      <c r="I107" s="75"/>
      <c r="J107" s="75"/>
      <c r="K107" s="74"/>
      <c r="L107" s="75"/>
      <c r="M107" s="74"/>
      <c r="N107" s="75"/>
      <c r="O107" s="74"/>
      <c r="P107" s="74"/>
    </row>
    <row r="108" spans="1:16" x14ac:dyDescent="0.25">
      <c r="A108" s="74"/>
      <c r="B108" s="74"/>
      <c r="C108" s="74"/>
      <c r="D108" s="74"/>
      <c r="E108" s="74"/>
      <c r="F108" s="74"/>
      <c r="G108" s="74"/>
      <c r="H108" s="74"/>
      <c r="I108" s="75"/>
      <c r="J108" s="75"/>
      <c r="K108" s="74"/>
      <c r="L108" s="75"/>
      <c r="M108" s="74"/>
      <c r="N108" s="75"/>
      <c r="O108" s="74"/>
      <c r="P108" s="74"/>
    </row>
    <row r="109" spans="1:16" x14ac:dyDescent="0.25">
      <c r="A109" s="74"/>
      <c r="B109" s="74"/>
      <c r="C109" s="74"/>
      <c r="D109" s="74"/>
      <c r="E109" s="74"/>
      <c r="F109" s="74"/>
      <c r="G109" s="74"/>
      <c r="H109" s="74"/>
      <c r="I109" s="75"/>
      <c r="J109" s="75"/>
      <c r="K109" s="74"/>
      <c r="L109" s="75"/>
      <c r="M109" s="74"/>
      <c r="N109" s="75"/>
      <c r="O109" s="74"/>
      <c r="P109" s="74"/>
    </row>
    <row r="110" spans="1:16" x14ac:dyDescent="0.25">
      <c r="A110" s="74"/>
      <c r="B110" s="74"/>
      <c r="C110" s="74"/>
      <c r="D110" s="74"/>
      <c r="E110" s="74"/>
      <c r="F110" s="74"/>
      <c r="G110" s="74"/>
      <c r="H110" s="74"/>
      <c r="I110" s="75"/>
      <c r="J110" s="75"/>
      <c r="K110" s="74"/>
      <c r="L110" s="75"/>
      <c r="M110" s="74"/>
      <c r="N110" s="75"/>
      <c r="O110" s="74"/>
      <c r="P110" s="74"/>
    </row>
    <row r="111" spans="1:16" x14ac:dyDescent="0.25">
      <c r="A111" s="74"/>
      <c r="B111" s="74"/>
      <c r="C111" s="74"/>
      <c r="D111" s="74"/>
      <c r="E111" s="74"/>
      <c r="F111" s="74"/>
      <c r="G111" s="74"/>
      <c r="H111" s="74"/>
      <c r="I111" s="75"/>
      <c r="J111" s="75"/>
      <c r="K111" s="74"/>
      <c r="L111" s="75"/>
      <c r="M111" s="74"/>
      <c r="N111" s="75"/>
      <c r="O111" s="74"/>
      <c r="P111" s="74"/>
    </row>
    <row r="112" spans="1:16" x14ac:dyDescent="0.25">
      <c r="A112" s="74"/>
      <c r="B112" s="74"/>
      <c r="C112" s="74"/>
      <c r="D112" s="74"/>
      <c r="E112" s="74"/>
      <c r="F112" s="74"/>
      <c r="G112" s="74"/>
      <c r="H112" s="74"/>
      <c r="I112" s="75"/>
      <c r="J112" s="75"/>
      <c r="K112" s="74"/>
      <c r="L112" s="75"/>
      <c r="M112" s="74"/>
      <c r="N112" s="75"/>
      <c r="O112" s="74"/>
      <c r="P112" s="74"/>
    </row>
    <row r="113" spans="1:16" x14ac:dyDescent="0.25">
      <c r="A113" s="74"/>
      <c r="B113" s="74"/>
      <c r="C113" s="74"/>
      <c r="D113" s="74"/>
      <c r="E113" s="74"/>
      <c r="F113" s="74"/>
      <c r="G113" s="74"/>
      <c r="H113" s="74"/>
      <c r="I113" s="75"/>
      <c r="J113" s="75"/>
      <c r="K113" s="74"/>
      <c r="L113" s="75"/>
      <c r="M113" s="74"/>
      <c r="N113" s="75"/>
      <c r="O113" s="74"/>
      <c r="P113" s="74"/>
    </row>
    <row r="114" spans="1:16" x14ac:dyDescent="0.25">
      <c r="A114" s="74"/>
      <c r="B114" s="74"/>
      <c r="C114" s="74"/>
      <c r="D114" s="74"/>
      <c r="E114" s="74"/>
      <c r="F114" s="74"/>
      <c r="G114" s="74"/>
      <c r="H114" s="74"/>
      <c r="I114" s="75"/>
      <c r="J114" s="75"/>
      <c r="K114" s="74"/>
      <c r="L114" s="75"/>
      <c r="M114" s="74"/>
      <c r="N114" s="75"/>
      <c r="O114" s="74"/>
      <c r="P114" s="74"/>
    </row>
    <row r="115" spans="1:16" x14ac:dyDescent="0.25">
      <c r="A115" s="74"/>
      <c r="B115" s="74"/>
      <c r="C115" s="74"/>
      <c r="D115" s="74"/>
      <c r="E115" s="74"/>
      <c r="F115" s="74"/>
      <c r="G115" s="74"/>
      <c r="H115" s="74"/>
      <c r="I115" s="75"/>
      <c r="J115" s="75"/>
      <c r="K115" s="74"/>
      <c r="L115" s="75"/>
      <c r="M115" s="74"/>
      <c r="N115" s="75"/>
      <c r="O115" s="74"/>
      <c r="P115" s="74"/>
    </row>
    <row r="116" spans="1:16" x14ac:dyDescent="0.25">
      <c r="A116" s="74"/>
      <c r="B116" s="74"/>
      <c r="C116" s="74"/>
      <c r="D116" s="74"/>
      <c r="E116" s="74"/>
      <c r="F116" s="74"/>
      <c r="G116" s="74"/>
      <c r="H116" s="74"/>
      <c r="I116" s="75"/>
      <c r="J116" s="75"/>
      <c r="K116" s="74"/>
      <c r="L116" s="75"/>
      <c r="M116" s="74"/>
      <c r="N116" s="75"/>
      <c r="O116" s="74"/>
      <c r="P116" s="74"/>
    </row>
    <row r="117" spans="1:16" x14ac:dyDescent="0.25">
      <c r="A117" s="74"/>
      <c r="B117" s="74"/>
      <c r="C117" s="74"/>
      <c r="D117" s="74"/>
      <c r="E117" s="74"/>
      <c r="F117" s="74"/>
      <c r="G117" s="74"/>
      <c r="H117" s="74"/>
      <c r="I117" s="75"/>
      <c r="J117" s="75"/>
      <c r="K117" s="74"/>
      <c r="L117" s="75"/>
      <c r="M117" s="74"/>
      <c r="N117" s="75"/>
      <c r="O117" s="74"/>
      <c r="P117" s="74"/>
    </row>
    <row r="118" spans="1:16" x14ac:dyDescent="0.25">
      <c r="A118" s="74"/>
      <c r="B118" s="74"/>
      <c r="C118" s="74"/>
      <c r="D118" s="74"/>
      <c r="E118" s="74"/>
      <c r="F118" s="74"/>
      <c r="G118" s="74"/>
      <c r="H118" s="74"/>
      <c r="I118" s="75"/>
      <c r="J118" s="75"/>
      <c r="K118" s="74"/>
      <c r="L118" s="75"/>
      <c r="M118" s="74"/>
      <c r="N118" s="75"/>
      <c r="O118" s="74"/>
      <c r="P118" s="74"/>
    </row>
    <row r="119" spans="1:16" x14ac:dyDescent="0.25">
      <c r="A119" s="74"/>
      <c r="B119" s="74"/>
      <c r="C119" s="74"/>
      <c r="D119" s="74"/>
      <c r="E119" s="74"/>
      <c r="F119" s="74"/>
      <c r="G119" s="74"/>
      <c r="H119" s="74"/>
      <c r="I119" s="75"/>
      <c r="J119" s="75"/>
      <c r="K119" s="74"/>
      <c r="L119" s="75"/>
      <c r="M119" s="74"/>
      <c r="N119" s="75"/>
      <c r="O119" s="74"/>
      <c r="P119" s="74"/>
    </row>
    <row r="120" spans="1:16" x14ac:dyDescent="0.25">
      <c r="A120" s="74"/>
      <c r="B120" s="74"/>
      <c r="C120" s="74"/>
      <c r="D120" s="74"/>
      <c r="E120" s="74"/>
      <c r="F120" s="74"/>
      <c r="G120" s="74"/>
      <c r="H120" s="74"/>
      <c r="I120" s="75"/>
      <c r="J120" s="75"/>
      <c r="K120" s="74"/>
      <c r="L120" s="75"/>
      <c r="M120" s="74"/>
      <c r="N120" s="75"/>
      <c r="O120" s="74"/>
      <c r="P120" s="74"/>
    </row>
    <row r="121" spans="1:16" x14ac:dyDescent="0.25">
      <c r="A121" s="74"/>
      <c r="B121" s="74"/>
      <c r="C121" s="74"/>
      <c r="D121" s="74"/>
      <c r="E121" s="74"/>
      <c r="F121" s="74"/>
      <c r="G121" s="74"/>
      <c r="H121" s="74"/>
      <c r="I121" s="75"/>
      <c r="J121" s="75"/>
      <c r="K121" s="74"/>
      <c r="L121" s="75"/>
      <c r="M121" s="74"/>
      <c r="N121" s="75"/>
      <c r="O121" s="74"/>
      <c r="P121" s="74"/>
    </row>
    <row r="122" spans="1:16" x14ac:dyDescent="0.25">
      <c r="A122" s="74"/>
      <c r="B122" s="74"/>
      <c r="C122" s="74"/>
      <c r="D122" s="74"/>
      <c r="E122" s="74"/>
      <c r="F122" s="74"/>
      <c r="G122" s="74"/>
      <c r="H122" s="74"/>
      <c r="I122" s="75"/>
      <c r="J122" s="75"/>
      <c r="K122" s="74"/>
      <c r="L122" s="75"/>
      <c r="M122" s="74"/>
      <c r="N122" s="75"/>
      <c r="O122" s="74"/>
      <c r="P122" s="74"/>
    </row>
    <row r="123" spans="1:16" x14ac:dyDescent="0.25">
      <c r="A123" s="74"/>
      <c r="B123" s="74"/>
      <c r="C123" s="74"/>
      <c r="D123" s="74"/>
      <c r="E123" s="74"/>
      <c r="F123" s="74"/>
      <c r="G123" s="74"/>
      <c r="H123" s="74"/>
      <c r="I123" s="75"/>
      <c r="J123" s="75"/>
      <c r="K123" s="74"/>
      <c r="L123" s="75"/>
      <c r="M123" s="74"/>
      <c r="N123" s="75"/>
      <c r="O123" s="74"/>
      <c r="P123" s="74"/>
    </row>
    <row r="124" spans="1:16" x14ac:dyDescent="0.25">
      <c r="A124" s="74"/>
      <c r="B124" s="74"/>
      <c r="C124" s="74"/>
      <c r="D124" s="74"/>
      <c r="E124" s="74"/>
      <c r="F124" s="74"/>
      <c r="G124" s="74"/>
      <c r="H124" s="74"/>
      <c r="I124" s="75"/>
      <c r="J124" s="75"/>
      <c r="K124" s="74"/>
      <c r="L124" s="75"/>
      <c r="M124" s="74"/>
      <c r="N124" s="75"/>
      <c r="O124" s="74"/>
      <c r="P124" s="74"/>
    </row>
    <row r="125" spans="1:16" x14ac:dyDescent="0.25">
      <c r="A125" s="74"/>
      <c r="B125" s="74"/>
      <c r="C125" s="74"/>
      <c r="D125" s="74"/>
      <c r="E125" s="74"/>
      <c r="F125" s="74"/>
      <c r="G125" s="74"/>
      <c r="H125" s="74"/>
      <c r="I125" s="75"/>
      <c r="J125" s="75"/>
      <c r="K125" s="74"/>
      <c r="L125" s="75"/>
      <c r="M125" s="74"/>
      <c r="N125" s="75"/>
      <c r="O125" s="74"/>
      <c r="P125" s="74"/>
    </row>
    <row r="126" spans="1:16" x14ac:dyDescent="0.25">
      <c r="A126" s="74"/>
      <c r="B126" s="74"/>
      <c r="C126" s="74"/>
      <c r="D126" s="74"/>
      <c r="E126" s="74"/>
      <c r="F126" s="74"/>
      <c r="G126" s="74"/>
      <c r="H126" s="74"/>
      <c r="I126" s="75"/>
      <c r="J126" s="75"/>
      <c r="K126" s="74"/>
      <c r="L126" s="75"/>
      <c r="M126" s="74"/>
      <c r="N126" s="75"/>
      <c r="O126" s="74"/>
      <c r="P126" s="74"/>
    </row>
    <row r="127" spans="1:16" x14ac:dyDescent="0.25">
      <c r="A127" s="74"/>
      <c r="B127" s="74"/>
      <c r="C127" s="74"/>
      <c r="D127" s="74"/>
      <c r="E127" s="74"/>
      <c r="F127" s="74"/>
      <c r="G127" s="74"/>
      <c r="H127" s="74"/>
      <c r="I127" s="75"/>
      <c r="J127" s="75"/>
      <c r="K127" s="74"/>
      <c r="L127" s="75"/>
      <c r="M127" s="74"/>
      <c r="N127" s="75"/>
      <c r="O127" s="74"/>
      <c r="P127" s="74"/>
    </row>
    <row r="128" spans="1:16" x14ac:dyDescent="0.25">
      <c r="A128" s="74"/>
      <c r="B128" s="74"/>
      <c r="C128" s="74"/>
      <c r="D128" s="74"/>
      <c r="E128" s="74"/>
      <c r="F128" s="74"/>
      <c r="G128" s="74"/>
      <c r="H128" s="74"/>
      <c r="I128" s="75"/>
      <c r="J128" s="75"/>
      <c r="K128" s="74"/>
      <c r="L128" s="75"/>
      <c r="M128" s="74"/>
      <c r="N128" s="75"/>
      <c r="O128" s="74"/>
      <c r="P128" s="74"/>
    </row>
    <row r="129" spans="1:16" x14ac:dyDescent="0.25">
      <c r="A129" s="74"/>
      <c r="B129" s="74"/>
      <c r="C129" s="74"/>
      <c r="D129" s="74"/>
      <c r="E129" s="74"/>
      <c r="F129" s="74"/>
      <c r="G129" s="74"/>
      <c r="H129" s="74"/>
      <c r="I129" s="75"/>
      <c r="J129" s="75"/>
      <c r="K129" s="74"/>
      <c r="L129" s="75"/>
      <c r="M129" s="74"/>
      <c r="N129" s="75"/>
      <c r="O129" s="74"/>
      <c r="P129" s="74"/>
    </row>
    <row r="130" spans="1:16" x14ac:dyDescent="0.25">
      <c r="A130" s="74"/>
      <c r="B130" s="74"/>
      <c r="C130" s="74"/>
      <c r="D130" s="74"/>
      <c r="E130" s="74"/>
      <c r="F130" s="74"/>
      <c r="G130" s="74"/>
      <c r="H130" s="74"/>
      <c r="I130" s="75"/>
      <c r="J130" s="75"/>
      <c r="K130" s="74"/>
      <c r="L130" s="75"/>
      <c r="M130" s="74"/>
      <c r="N130" s="75"/>
      <c r="O130" s="74"/>
      <c r="P130" s="74"/>
    </row>
    <row r="131" spans="1:16" x14ac:dyDescent="0.25">
      <c r="A131" s="74"/>
      <c r="B131" s="74"/>
      <c r="C131" s="74"/>
      <c r="D131" s="74"/>
      <c r="E131" s="74"/>
      <c r="F131" s="74"/>
      <c r="G131" s="74"/>
      <c r="H131" s="74"/>
      <c r="I131" s="75"/>
      <c r="J131" s="75"/>
      <c r="K131" s="74"/>
      <c r="L131" s="75"/>
      <c r="M131" s="74"/>
      <c r="N131" s="75"/>
      <c r="O131" s="74"/>
      <c r="P131" s="74"/>
    </row>
    <row r="132" spans="1:16" x14ac:dyDescent="0.25">
      <c r="A132" s="74"/>
      <c r="B132" s="74"/>
      <c r="C132" s="74"/>
      <c r="D132" s="74"/>
      <c r="E132" s="74"/>
      <c r="F132" s="74"/>
      <c r="G132" s="74"/>
      <c r="H132" s="74"/>
      <c r="I132" s="75"/>
      <c r="J132" s="75"/>
      <c r="K132" s="74"/>
      <c r="L132" s="75"/>
      <c r="M132" s="74"/>
      <c r="N132" s="75"/>
      <c r="O132" s="74"/>
      <c r="P132" s="74"/>
    </row>
    <row r="133" spans="1:16" x14ac:dyDescent="0.25">
      <c r="A133" s="74"/>
      <c r="B133" s="74"/>
      <c r="C133" s="74"/>
      <c r="D133" s="74"/>
      <c r="E133" s="74"/>
      <c r="F133" s="74"/>
      <c r="G133" s="74"/>
      <c r="H133" s="74"/>
      <c r="I133" s="75"/>
      <c r="J133" s="75"/>
      <c r="K133" s="74"/>
      <c r="L133" s="75"/>
      <c r="M133" s="74"/>
      <c r="N133" s="75"/>
      <c r="O133" s="74"/>
      <c r="P133" s="74"/>
    </row>
    <row r="134" spans="1:16" x14ac:dyDescent="0.25">
      <c r="A134" s="74"/>
      <c r="B134" s="74"/>
      <c r="C134" s="74"/>
      <c r="D134" s="74"/>
      <c r="E134" s="74"/>
      <c r="F134" s="74"/>
      <c r="G134" s="74"/>
      <c r="H134" s="74"/>
      <c r="I134" s="75"/>
      <c r="J134" s="75"/>
      <c r="K134" s="74"/>
      <c r="L134" s="75"/>
      <c r="M134" s="74"/>
      <c r="N134" s="75"/>
      <c r="O134" s="74"/>
      <c r="P134" s="74"/>
    </row>
    <row r="135" spans="1:16" x14ac:dyDescent="0.25">
      <c r="A135" s="74"/>
      <c r="B135" s="74"/>
      <c r="C135" s="74"/>
      <c r="D135" s="74"/>
      <c r="E135" s="74"/>
      <c r="F135" s="74"/>
      <c r="G135" s="74"/>
      <c r="H135" s="74"/>
      <c r="I135" s="75"/>
      <c r="J135" s="75"/>
      <c r="K135" s="74"/>
      <c r="L135" s="75"/>
      <c r="M135" s="74"/>
      <c r="N135" s="75"/>
      <c r="O135" s="74"/>
      <c r="P135" s="74"/>
    </row>
    <row r="136" spans="1:16" x14ac:dyDescent="0.25">
      <c r="A136" s="74"/>
      <c r="B136" s="74"/>
      <c r="C136" s="74"/>
      <c r="D136" s="74"/>
      <c r="E136" s="74"/>
      <c r="F136" s="74"/>
      <c r="G136" s="74"/>
      <c r="H136" s="74"/>
      <c r="I136" s="75"/>
      <c r="J136" s="75"/>
      <c r="K136" s="74"/>
      <c r="L136" s="75"/>
      <c r="M136" s="74"/>
      <c r="N136" s="75"/>
      <c r="O136" s="74"/>
      <c r="P136" s="74"/>
    </row>
    <row r="137" spans="1:16" x14ac:dyDescent="0.25">
      <c r="A137" s="74"/>
      <c r="B137" s="74"/>
      <c r="C137" s="74"/>
      <c r="D137" s="74"/>
      <c r="E137" s="74"/>
      <c r="F137" s="74"/>
      <c r="G137" s="74"/>
      <c r="H137" s="74"/>
      <c r="I137" s="75"/>
      <c r="J137" s="75"/>
      <c r="K137" s="74"/>
      <c r="L137" s="75"/>
      <c r="M137" s="74"/>
      <c r="N137" s="75"/>
      <c r="O137" s="74"/>
      <c r="P137" s="74"/>
    </row>
    <row r="138" spans="1:16" x14ac:dyDescent="0.25">
      <c r="A138" s="74"/>
      <c r="B138" s="74"/>
      <c r="C138" s="74"/>
      <c r="D138" s="74"/>
      <c r="E138" s="74"/>
      <c r="F138" s="74"/>
      <c r="G138" s="74"/>
      <c r="H138" s="74"/>
      <c r="I138" s="75"/>
      <c r="J138" s="75"/>
      <c r="K138" s="74"/>
      <c r="L138" s="75"/>
      <c r="M138" s="74"/>
      <c r="N138" s="75"/>
      <c r="O138" s="74"/>
      <c r="P138" s="74"/>
    </row>
    <row r="139" spans="1:16" x14ac:dyDescent="0.25">
      <c r="A139" s="74"/>
      <c r="B139" s="74"/>
      <c r="C139" s="74"/>
      <c r="D139" s="74"/>
      <c r="E139" s="74"/>
      <c r="F139" s="74"/>
      <c r="G139" s="74"/>
      <c r="H139" s="74"/>
      <c r="I139" s="75"/>
      <c r="J139" s="75"/>
      <c r="K139" s="74"/>
      <c r="L139" s="75"/>
      <c r="M139" s="74"/>
      <c r="N139" s="75"/>
      <c r="O139" s="74"/>
      <c r="P139" s="74"/>
    </row>
    <row r="140" spans="1:16" x14ac:dyDescent="0.25">
      <c r="A140" s="74"/>
      <c r="B140" s="74"/>
      <c r="C140" s="74"/>
      <c r="D140" s="74"/>
      <c r="E140" s="74"/>
      <c r="F140" s="74"/>
      <c r="G140" s="74"/>
      <c r="H140" s="74"/>
      <c r="I140" s="75"/>
      <c r="J140" s="75"/>
      <c r="K140" s="74"/>
      <c r="L140" s="75"/>
      <c r="M140" s="74"/>
      <c r="N140" s="75"/>
      <c r="O140" s="74"/>
      <c r="P140" s="74"/>
    </row>
    <row r="141" spans="1:16" x14ac:dyDescent="0.25">
      <c r="A141" s="74"/>
      <c r="B141" s="74"/>
      <c r="C141" s="74"/>
      <c r="D141" s="74"/>
      <c r="E141" s="74"/>
      <c r="F141" s="74"/>
      <c r="G141" s="74"/>
      <c r="H141" s="74"/>
      <c r="I141" s="75"/>
      <c r="J141" s="75"/>
      <c r="K141" s="74"/>
      <c r="L141" s="75"/>
      <c r="M141" s="74"/>
      <c r="N141" s="75"/>
      <c r="O141" s="74"/>
      <c r="P141" s="74"/>
    </row>
    <row r="142" spans="1:16" x14ac:dyDescent="0.25">
      <c r="A142" s="74"/>
      <c r="B142" s="74"/>
      <c r="C142" s="74"/>
      <c r="D142" s="74"/>
      <c r="E142" s="74"/>
      <c r="F142" s="74"/>
      <c r="G142" s="74"/>
      <c r="H142" s="74"/>
      <c r="I142" s="75"/>
      <c r="J142" s="75"/>
      <c r="K142" s="74"/>
      <c r="L142" s="75"/>
      <c r="M142" s="74"/>
      <c r="N142" s="75"/>
      <c r="O142" s="74"/>
      <c r="P142" s="74"/>
    </row>
    <row r="143" spans="1:16" x14ac:dyDescent="0.25">
      <c r="A143" s="74"/>
      <c r="B143" s="74"/>
      <c r="C143" s="74"/>
      <c r="D143" s="74"/>
      <c r="E143" s="74"/>
      <c r="F143" s="74"/>
      <c r="G143" s="74"/>
      <c r="H143" s="74"/>
      <c r="I143" s="75"/>
      <c r="J143" s="75"/>
      <c r="K143" s="74"/>
      <c r="L143" s="75"/>
      <c r="M143" s="74"/>
      <c r="N143" s="75"/>
      <c r="O143" s="74"/>
      <c r="P143" s="74"/>
    </row>
    <row r="144" spans="1:16" x14ac:dyDescent="0.25">
      <c r="A144" s="74"/>
      <c r="B144" s="74"/>
      <c r="C144" s="74"/>
      <c r="D144" s="74"/>
      <c r="E144" s="74"/>
      <c r="F144" s="74"/>
      <c r="G144" s="74"/>
      <c r="H144" s="74"/>
      <c r="I144" s="75"/>
      <c r="J144" s="75"/>
      <c r="K144" s="74"/>
      <c r="L144" s="75"/>
      <c r="M144" s="74"/>
      <c r="N144" s="75"/>
      <c r="O144" s="74"/>
      <c r="P144" s="74"/>
    </row>
    <row r="145" spans="1:16" x14ac:dyDescent="0.25">
      <c r="A145" s="74"/>
      <c r="B145" s="74"/>
      <c r="C145" s="74"/>
      <c r="D145" s="74"/>
      <c r="E145" s="74"/>
      <c r="F145" s="74"/>
      <c r="G145" s="74"/>
      <c r="H145" s="74"/>
      <c r="I145" s="75"/>
      <c r="J145" s="75"/>
      <c r="K145" s="74"/>
      <c r="L145" s="75"/>
      <c r="M145" s="74"/>
      <c r="N145" s="75"/>
      <c r="O145" s="74"/>
      <c r="P145" s="74"/>
    </row>
    <row r="146" spans="1:16" x14ac:dyDescent="0.25">
      <c r="A146" s="74"/>
      <c r="B146" s="74"/>
      <c r="C146" s="74"/>
      <c r="D146" s="74"/>
      <c r="E146" s="74"/>
      <c r="F146" s="74"/>
      <c r="G146" s="74"/>
      <c r="H146" s="74"/>
      <c r="I146" s="75"/>
      <c r="J146" s="75"/>
      <c r="K146" s="74"/>
      <c r="L146" s="75"/>
      <c r="M146" s="74"/>
      <c r="N146" s="75"/>
      <c r="O146" s="74"/>
      <c r="P146" s="74"/>
    </row>
    <row r="147" spans="1:16" x14ac:dyDescent="0.25">
      <c r="A147" s="74"/>
      <c r="B147" s="74"/>
      <c r="C147" s="74"/>
      <c r="D147" s="74"/>
      <c r="E147" s="74"/>
      <c r="F147" s="74"/>
      <c r="G147" s="74"/>
      <c r="H147" s="74"/>
      <c r="I147" s="75"/>
      <c r="J147" s="75"/>
      <c r="K147" s="74"/>
      <c r="L147" s="75"/>
      <c r="M147" s="74"/>
      <c r="N147" s="75"/>
      <c r="O147" s="74"/>
      <c r="P147" s="74"/>
    </row>
    <row r="148" spans="1:16" x14ac:dyDescent="0.25">
      <c r="A148" s="74"/>
      <c r="B148" s="74"/>
      <c r="C148" s="74"/>
      <c r="D148" s="74"/>
      <c r="E148" s="74"/>
      <c r="F148" s="74"/>
      <c r="G148" s="74"/>
      <c r="H148" s="74"/>
      <c r="I148" s="75"/>
      <c r="J148" s="75"/>
      <c r="K148" s="74"/>
      <c r="L148" s="75"/>
      <c r="M148" s="74"/>
      <c r="N148" s="75"/>
      <c r="O148" s="74"/>
      <c r="P148" s="74"/>
    </row>
    <row r="149" spans="1:16" x14ac:dyDescent="0.25">
      <c r="A149" s="74"/>
      <c r="B149" s="74"/>
      <c r="C149" s="74"/>
      <c r="D149" s="74"/>
      <c r="E149" s="74"/>
      <c r="F149" s="74"/>
      <c r="G149" s="74"/>
      <c r="H149" s="74"/>
      <c r="I149" s="75"/>
      <c r="J149" s="75"/>
      <c r="K149" s="74"/>
      <c r="L149" s="75"/>
      <c r="M149" s="74"/>
      <c r="N149" s="75"/>
      <c r="O149" s="74"/>
      <c r="P149" s="74"/>
    </row>
    <row r="150" spans="1:16" x14ac:dyDescent="0.25">
      <c r="A150" s="74"/>
      <c r="B150" s="74"/>
      <c r="C150" s="74"/>
      <c r="D150" s="74"/>
      <c r="E150" s="74"/>
      <c r="F150" s="74"/>
      <c r="G150" s="74"/>
      <c r="H150" s="74"/>
      <c r="I150" s="75"/>
      <c r="J150" s="75"/>
      <c r="K150" s="74"/>
      <c r="L150" s="75"/>
      <c r="M150" s="74"/>
      <c r="N150" s="75"/>
      <c r="O150" s="74"/>
      <c r="P150" s="74"/>
    </row>
    <row r="151" spans="1:16" x14ac:dyDescent="0.25">
      <c r="A151" s="74"/>
      <c r="B151" s="74"/>
      <c r="C151" s="74"/>
      <c r="D151" s="74"/>
      <c r="E151" s="74"/>
      <c r="F151" s="74"/>
      <c r="G151" s="74"/>
      <c r="H151" s="74"/>
      <c r="I151" s="75"/>
      <c r="J151" s="75"/>
      <c r="K151" s="74"/>
      <c r="L151" s="75"/>
      <c r="M151" s="74"/>
      <c r="N151" s="75"/>
      <c r="O151" s="74"/>
      <c r="P151" s="74"/>
    </row>
    <row r="152" spans="1:16" x14ac:dyDescent="0.25">
      <c r="A152" s="74"/>
      <c r="B152" s="74"/>
      <c r="C152" s="74"/>
      <c r="D152" s="74"/>
      <c r="E152" s="74"/>
      <c r="F152" s="74"/>
      <c r="G152" s="74"/>
      <c r="H152" s="74"/>
      <c r="I152" s="75"/>
      <c r="J152" s="75"/>
      <c r="K152" s="74"/>
      <c r="L152" s="75"/>
      <c r="M152" s="74"/>
      <c r="N152" s="75"/>
      <c r="O152" s="74"/>
      <c r="P152" s="74"/>
    </row>
    <row r="153" spans="1:16" x14ac:dyDescent="0.25">
      <c r="A153" s="74"/>
      <c r="B153" s="74"/>
      <c r="C153" s="74"/>
      <c r="D153" s="74"/>
      <c r="E153" s="74"/>
      <c r="F153" s="74"/>
      <c r="G153" s="74"/>
      <c r="H153" s="74"/>
      <c r="I153" s="75"/>
      <c r="J153" s="75"/>
      <c r="K153" s="74"/>
      <c r="L153" s="75"/>
      <c r="M153" s="74"/>
      <c r="N153" s="75"/>
      <c r="O153" s="74"/>
      <c r="P153" s="74"/>
    </row>
    <row r="154" spans="1:16" x14ac:dyDescent="0.25">
      <c r="A154" s="74"/>
      <c r="B154" s="74"/>
      <c r="C154" s="74"/>
      <c r="D154" s="74"/>
      <c r="E154" s="74"/>
      <c r="F154" s="74"/>
      <c r="G154" s="74"/>
      <c r="H154" s="74"/>
      <c r="I154" s="75"/>
      <c r="J154" s="75"/>
      <c r="K154" s="74"/>
      <c r="L154" s="75"/>
      <c r="M154" s="74"/>
      <c r="N154" s="75"/>
      <c r="O154" s="74"/>
      <c r="P154" s="74"/>
    </row>
    <row r="155" spans="1:16" x14ac:dyDescent="0.25">
      <c r="A155" s="74"/>
      <c r="B155" s="74"/>
      <c r="C155" s="74"/>
      <c r="D155" s="74"/>
      <c r="E155" s="74"/>
      <c r="F155" s="74"/>
      <c r="G155" s="74"/>
      <c r="H155" s="74"/>
      <c r="I155" s="75"/>
      <c r="J155" s="75"/>
      <c r="K155" s="74"/>
      <c r="L155" s="75"/>
      <c r="M155" s="74"/>
      <c r="N155" s="75"/>
      <c r="O155" s="74"/>
      <c r="P155" s="74"/>
    </row>
    <row r="156" spans="1:16" x14ac:dyDescent="0.25">
      <c r="A156" s="74"/>
      <c r="B156" s="74"/>
      <c r="C156" s="74"/>
      <c r="D156" s="74"/>
      <c r="E156" s="74"/>
      <c r="F156" s="74"/>
      <c r="G156" s="74"/>
      <c r="H156" s="74"/>
      <c r="I156" s="75"/>
      <c r="J156" s="75"/>
      <c r="K156" s="74"/>
      <c r="L156" s="75"/>
      <c r="M156" s="74"/>
      <c r="N156" s="75"/>
      <c r="O156" s="74"/>
      <c r="P156" s="74"/>
    </row>
    <row r="157" spans="1:16" x14ac:dyDescent="0.25">
      <c r="A157" s="74"/>
      <c r="B157" s="74"/>
      <c r="C157" s="74"/>
      <c r="D157" s="74"/>
      <c r="E157" s="74"/>
      <c r="F157" s="74"/>
      <c r="G157" s="74"/>
      <c r="H157" s="74"/>
      <c r="I157" s="75"/>
      <c r="J157" s="75"/>
      <c r="K157" s="74"/>
      <c r="L157" s="75"/>
      <c r="M157" s="74"/>
      <c r="N157" s="75"/>
      <c r="O157" s="74"/>
      <c r="P157" s="74"/>
    </row>
    <row r="158" spans="1:16" x14ac:dyDescent="0.25">
      <c r="A158" s="74"/>
      <c r="B158" s="74"/>
      <c r="C158" s="74"/>
      <c r="D158" s="74"/>
      <c r="E158" s="74"/>
      <c r="F158" s="74"/>
      <c r="G158" s="74"/>
      <c r="H158" s="74"/>
      <c r="I158" s="75"/>
      <c r="J158" s="75"/>
      <c r="K158" s="74"/>
      <c r="L158" s="75"/>
      <c r="M158" s="74"/>
      <c r="N158" s="75"/>
      <c r="O158" s="74"/>
      <c r="P158" s="74"/>
    </row>
    <row r="159" spans="1:16" x14ac:dyDescent="0.25">
      <c r="A159" s="74"/>
      <c r="B159" s="74"/>
      <c r="C159" s="74"/>
      <c r="D159" s="74"/>
      <c r="E159" s="74"/>
      <c r="F159" s="74"/>
      <c r="G159" s="74"/>
      <c r="H159" s="74"/>
      <c r="I159" s="75"/>
      <c r="J159" s="75"/>
      <c r="K159" s="74"/>
      <c r="L159" s="75"/>
      <c r="M159" s="74"/>
      <c r="N159" s="75"/>
      <c r="O159" s="74"/>
      <c r="P159" s="74"/>
    </row>
    <row r="160" spans="1:16" x14ac:dyDescent="0.25">
      <c r="A160" s="74"/>
      <c r="B160" s="74"/>
      <c r="C160" s="74"/>
      <c r="D160" s="74"/>
      <c r="E160" s="74"/>
      <c r="F160" s="74"/>
      <c r="G160" s="74"/>
      <c r="H160" s="74"/>
      <c r="I160" s="75"/>
      <c r="J160" s="75"/>
      <c r="K160" s="74"/>
      <c r="L160" s="75"/>
      <c r="M160" s="74"/>
      <c r="N160" s="75"/>
      <c r="O160" s="74"/>
      <c r="P160" s="74"/>
    </row>
    <row r="161" spans="1:16" x14ac:dyDescent="0.25">
      <c r="A161" s="74"/>
      <c r="B161" s="74"/>
      <c r="C161" s="74"/>
      <c r="D161" s="74"/>
      <c r="E161" s="74"/>
      <c r="F161" s="74"/>
      <c r="G161" s="74"/>
      <c r="H161" s="74"/>
      <c r="I161" s="75"/>
      <c r="J161" s="75"/>
      <c r="K161" s="74"/>
      <c r="L161" s="75"/>
      <c r="M161" s="74"/>
      <c r="N161" s="75"/>
      <c r="O161" s="74"/>
      <c r="P161" s="74"/>
    </row>
    <row r="162" spans="1:16" x14ac:dyDescent="0.25">
      <c r="A162" s="74"/>
      <c r="B162" s="74"/>
      <c r="C162" s="74"/>
      <c r="D162" s="74"/>
      <c r="E162" s="74"/>
      <c r="F162" s="74"/>
      <c r="G162" s="74"/>
      <c r="H162" s="74"/>
      <c r="I162" s="75"/>
      <c r="J162" s="75"/>
      <c r="K162" s="74"/>
      <c r="L162" s="75"/>
      <c r="M162" s="74"/>
      <c r="N162" s="75"/>
      <c r="O162" s="74"/>
      <c r="P162" s="74"/>
    </row>
    <row r="163" spans="1:16" x14ac:dyDescent="0.25">
      <c r="A163" s="74"/>
      <c r="B163" s="74"/>
      <c r="C163" s="74"/>
      <c r="D163" s="74"/>
      <c r="E163" s="74"/>
      <c r="F163" s="74"/>
      <c r="G163" s="74"/>
      <c r="H163" s="74"/>
      <c r="I163" s="75"/>
      <c r="J163" s="75"/>
      <c r="K163" s="74"/>
      <c r="L163" s="75"/>
      <c r="M163" s="74"/>
      <c r="N163" s="75"/>
      <c r="O163" s="74"/>
      <c r="P163" s="74"/>
    </row>
    <row r="164" spans="1:16" x14ac:dyDescent="0.25">
      <c r="A164" s="74"/>
      <c r="B164" s="74"/>
      <c r="C164" s="74"/>
      <c r="D164" s="74"/>
      <c r="E164" s="74"/>
      <c r="F164" s="74"/>
      <c r="G164" s="74"/>
      <c r="H164" s="74"/>
      <c r="I164" s="75"/>
      <c r="J164" s="75"/>
      <c r="K164" s="74"/>
      <c r="L164" s="75"/>
      <c r="M164" s="74"/>
      <c r="N164" s="75"/>
      <c r="O164" s="74"/>
      <c r="P164" s="74"/>
    </row>
    <row r="165" spans="1:16" x14ac:dyDescent="0.25">
      <c r="A165" s="74"/>
      <c r="B165" s="74"/>
      <c r="C165" s="74"/>
      <c r="D165" s="74"/>
      <c r="E165" s="74"/>
      <c r="F165" s="74"/>
      <c r="G165" s="74"/>
      <c r="H165" s="74"/>
      <c r="I165" s="75"/>
      <c r="J165" s="75"/>
      <c r="K165" s="74"/>
      <c r="L165" s="75"/>
      <c r="M165" s="74"/>
      <c r="N165" s="75"/>
      <c r="O165" s="74"/>
      <c r="P165" s="74"/>
    </row>
    <row r="166" spans="1:16" x14ac:dyDescent="0.25">
      <c r="A166" s="74"/>
      <c r="B166" s="74"/>
      <c r="C166" s="74"/>
      <c r="D166" s="74"/>
      <c r="E166" s="74"/>
      <c r="F166" s="74"/>
      <c r="G166" s="74"/>
      <c r="H166" s="74"/>
      <c r="I166" s="75"/>
      <c r="J166" s="75"/>
      <c r="K166" s="74"/>
      <c r="L166" s="75"/>
      <c r="M166" s="74"/>
      <c r="N166" s="75"/>
      <c r="O166" s="74"/>
      <c r="P166" s="74"/>
    </row>
    <row r="167" spans="1:16" x14ac:dyDescent="0.25">
      <c r="A167" s="74"/>
      <c r="B167" s="74"/>
      <c r="C167" s="74"/>
      <c r="D167" s="74"/>
      <c r="E167" s="74"/>
      <c r="F167" s="74"/>
      <c r="G167" s="74"/>
      <c r="H167" s="74"/>
      <c r="I167" s="75"/>
      <c r="J167" s="75"/>
      <c r="K167" s="74"/>
      <c r="L167" s="75"/>
      <c r="M167" s="74"/>
      <c r="N167" s="75"/>
      <c r="O167" s="74"/>
      <c r="P167" s="74"/>
    </row>
    <row r="168" spans="1:16" x14ac:dyDescent="0.25">
      <c r="A168" s="74"/>
      <c r="B168" s="74"/>
      <c r="C168" s="74"/>
      <c r="D168" s="74"/>
      <c r="E168" s="74"/>
      <c r="F168" s="74"/>
      <c r="G168" s="74"/>
      <c r="H168" s="74"/>
      <c r="I168" s="75"/>
      <c r="J168" s="75"/>
      <c r="K168" s="74"/>
      <c r="L168" s="75"/>
      <c r="M168" s="74"/>
      <c r="N168" s="75"/>
      <c r="O168" s="74"/>
      <c r="P168" s="74"/>
    </row>
    <row r="169" spans="1:16" x14ac:dyDescent="0.25">
      <c r="A169" s="74"/>
      <c r="B169" s="74"/>
      <c r="C169" s="74"/>
      <c r="D169" s="74"/>
      <c r="E169" s="74"/>
      <c r="F169" s="74"/>
      <c r="G169" s="74"/>
      <c r="H169" s="74"/>
      <c r="I169" s="75"/>
      <c r="J169" s="75"/>
      <c r="K169" s="74"/>
      <c r="L169" s="75"/>
      <c r="M169" s="74"/>
      <c r="N169" s="75"/>
      <c r="O169" s="74"/>
      <c r="P169" s="74"/>
    </row>
    <row r="170" spans="1:16" x14ac:dyDescent="0.25">
      <c r="A170" s="74"/>
      <c r="B170" s="74"/>
      <c r="C170" s="74"/>
      <c r="D170" s="74"/>
      <c r="E170" s="74"/>
      <c r="F170" s="74"/>
      <c r="G170" s="74"/>
      <c r="H170" s="74"/>
      <c r="I170" s="75"/>
      <c r="J170" s="75"/>
      <c r="K170" s="74"/>
      <c r="L170" s="75"/>
      <c r="M170" s="74"/>
      <c r="N170" s="75"/>
      <c r="O170" s="74"/>
      <c r="P170" s="74"/>
    </row>
    <row r="171" spans="1:16" x14ac:dyDescent="0.25">
      <c r="A171" s="74"/>
      <c r="B171" s="74"/>
      <c r="C171" s="74"/>
      <c r="D171" s="74"/>
      <c r="E171" s="74"/>
      <c r="F171" s="74"/>
      <c r="G171" s="74"/>
      <c r="H171" s="74"/>
      <c r="I171" s="75"/>
      <c r="J171" s="75"/>
      <c r="K171" s="74"/>
      <c r="L171" s="75"/>
      <c r="M171" s="74"/>
      <c r="N171" s="75"/>
      <c r="O171" s="74"/>
      <c r="P171" s="74"/>
    </row>
    <row r="172" spans="1:16" x14ac:dyDescent="0.25">
      <c r="A172" s="74"/>
      <c r="B172" s="74"/>
      <c r="C172" s="74"/>
      <c r="D172" s="74"/>
      <c r="E172" s="74"/>
      <c r="F172" s="74"/>
      <c r="G172" s="74"/>
      <c r="H172" s="74"/>
      <c r="I172" s="75"/>
      <c r="J172" s="75"/>
      <c r="K172" s="74"/>
      <c r="L172" s="75"/>
      <c r="M172" s="74"/>
      <c r="N172" s="75"/>
      <c r="O172" s="74"/>
      <c r="P172" s="74"/>
    </row>
    <row r="173" spans="1:16" x14ac:dyDescent="0.25">
      <c r="A173" s="74"/>
      <c r="B173" s="74"/>
      <c r="C173" s="74"/>
      <c r="D173" s="74"/>
      <c r="E173" s="74"/>
      <c r="F173" s="74"/>
      <c r="G173" s="74"/>
      <c r="H173" s="74"/>
      <c r="I173" s="75"/>
      <c r="J173" s="75"/>
      <c r="K173" s="74"/>
      <c r="L173" s="75"/>
      <c r="M173" s="74"/>
      <c r="N173" s="75"/>
      <c r="O173" s="74"/>
      <c r="P173" s="74"/>
    </row>
    <row r="174" spans="1:16" x14ac:dyDescent="0.25">
      <c r="A174" s="74"/>
      <c r="B174" s="74"/>
      <c r="C174" s="74"/>
      <c r="D174" s="74"/>
      <c r="E174" s="74"/>
      <c r="F174" s="74"/>
      <c r="G174" s="74"/>
      <c r="H174" s="74"/>
      <c r="I174" s="75"/>
      <c r="J174" s="75"/>
      <c r="K174" s="74"/>
      <c r="L174" s="75"/>
      <c r="M174" s="74"/>
      <c r="N174" s="75"/>
      <c r="O174" s="74"/>
      <c r="P174" s="74"/>
    </row>
    <row r="175" spans="1:16" x14ac:dyDescent="0.25">
      <c r="A175" s="74"/>
      <c r="B175" s="74"/>
      <c r="C175" s="74"/>
      <c r="D175" s="74"/>
      <c r="E175" s="74"/>
      <c r="F175" s="74"/>
      <c r="G175" s="74"/>
      <c r="H175" s="74"/>
      <c r="I175" s="75"/>
      <c r="J175" s="75"/>
      <c r="K175" s="74"/>
      <c r="L175" s="75"/>
      <c r="M175" s="74"/>
      <c r="N175" s="75"/>
      <c r="O175" s="74"/>
      <c r="P175" s="74"/>
    </row>
    <row r="176" spans="1:16" x14ac:dyDescent="0.25">
      <c r="A176" s="74"/>
      <c r="B176" s="74"/>
      <c r="C176" s="74"/>
      <c r="D176" s="74"/>
      <c r="E176" s="74"/>
      <c r="F176" s="74"/>
      <c r="G176" s="74"/>
      <c r="H176" s="74"/>
      <c r="I176" s="75"/>
      <c r="J176" s="75"/>
      <c r="K176" s="74"/>
      <c r="L176" s="75"/>
      <c r="M176" s="74"/>
      <c r="N176" s="75"/>
      <c r="O176" s="74"/>
      <c r="P176" s="74"/>
    </row>
    <row r="177" spans="1:16" x14ac:dyDescent="0.25">
      <c r="A177" s="74"/>
      <c r="B177" s="74"/>
      <c r="C177" s="74"/>
      <c r="D177" s="74"/>
      <c r="E177" s="74"/>
      <c r="F177" s="74"/>
      <c r="G177" s="74"/>
      <c r="H177" s="74"/>
      <c r="I177" s="75"/>
      <c r="J177" s="75"/>
      <c r="K177" s="74"/>
      <c r="L177" s="75"/>
      <c r="M177" s="74"/>
      <c r="N177" s="75"/>
      <c r="O177" s="74"/>
      <c r="P177" s="74"/>
    </row>
    <row r="178" spans="1:16" x14ac:dyDescent="0.25">
      <c r="A178" s="74"/>
      <c r="B178" s="74"/>
      <c r="C178" s="74"/>
      <c r="D178" s="74"/>
      <c r="E178" s="74"/>
      <c r="F178" s="74"/>
      <c r="G178" s="74"/>
      <c r="H178" s="74"/>
      <c r="I178" s="75"/>
      <c r="J178" s="75"/>
      <c r="K178" s="74"/>
      <c r="L178" s="75"/>
      <c r="M178" s="74"/>
      <c r="N178" s="75"/>
      <c r="O178" s="74"/>
      <c r="P178" s="74"/>
    </row>
    <row r="179" spans="1:16" x14ac:dyDescent="0.25">
      <c r="A179" s="74"/>
      <c r="B179" s="74"/>
      <c r="C179" s="74"/>
      <c r="D179" s="74"/>
      <c r="E179" s="74"/>
      <c r="F179" s="74"/>
      <c r="G179" s="74"/>
      <c r="H179" s="74"/>
      <c r="I179" s="75"/>
      <c r="J179" s="75"/>
      <c r="K179" s="74"/>
      <c r="L179" s="75"/>
      <c r="M179" s="74"/>
      <c r="N179" s="75"/>
      <c r="O179" s="74"/>
      <c r="P179" s="74"/>
    </row>
    <row r="180" spans="1:16" x14ac:dyDescent="0.25">
      <c r="A180" s="74"/>
      <c r="B180" s="74"/>
      <c r="C180" s="74"/>
      <c r="D180" s="74"/>
      <c r="E180" s="74"/>
      <c r="F180" s="74"/>
      <c r="G180" s="74"/>
      <c r="H180" s="74"/>
      <c r="I180" s="75"/>
      <c r="J180" s="75"/>
      <c r="K180" s="74"/>
      <c r="L180" s="75"/>
      <c r="M180" s="74"/>
      <c r="N180" s="75"/>
      <c r="O180" s="74"/>
      <c r="P180" s="74"/>
    </row>
    <row r="181" spans="1:16" x14ac:dyDescent="0.25">
      <c r="A181" s="74"/>
      <c r="B181" s="74"/>
      <c r="C181" s="74"/>
      <c r="D181" s="74"/>
      <c r="E181" s="74"/>
      <c r="F181" s="74"/>
      <c r="G181" s="74"/>
      <c r="H181" s="74"/>
      <c r="I181" s="75"/>
      <c r="J181" s="75"/>
      <c r="K181" s="74"/>
      <c r="L181" s="75"/>
      <c r="M181" s="74"/>
      <c r="N181" s="75"/>
      <c r="O181" s="74"/>
      <c r="P181" s="74"/>
    </row>
    <row r="182" spans="1:16" x14ac:dyDescent="0.25">
      <c r="A182" s="74"/>
      <c r="B182" s="74"/>
      <c r="C182" s="74"/>
      <c r="D182" s="74"/>
      <c r="E182" s="74"/>
      <c r="F182" s="74"/>
      <c r="G182" s="74"/>
      <c r="H182" s="74"/>
      <c r="I182" s="75"/>
      <c r="J182" s="75"/>
      <c r="K182" s="74"/>
      <c r="L182" s="75"/>
      <c r="M182" s="74"/>
      <c r="N182" s="75"/>
      <c r="O182" s="74"/>
      <c r="P182" s="74"/>
    </row>
    <row r="183" spans="1:16" x14ac:dyDescent="0.25">
      <c r="A183" s="74"/>
      <c r="B183" s="74"/>
      <c r="C183" s="74"/>
      <c r="D183" s="74"/>
      <c r="E183" s="74"/>
      <c r="F183" s="74"/>
      <c r="G183" s="74"/>
      <c r="H183" s="74"/>
      <c r="I183" s="75"/>
      <c r="J183" s="75"/>
      <c r="K183" s="74"/>
      <c r="L183" s="75"/>
      <c r="M183" s="74"/>
      <c r="N183" s="75"/>
      <c r="O183" s="74"/>
      <c r="P183" s="74"/>
    </row>
    <row r="184" spans="1:16" x14ac:dyDescent="0.25">
      <c r="A184" s="74"/>
      <c r="B184" s="74"/>
      <c r="C184" s="74"/>
      <c r="D184" s="74"/>
      <c r="E184" s="74"/>
      <c r="F184" s="74"/>
      <c r="G184" s="74"/>
      <c r="H184" s="74"/>
      <c r="I184" s="75"/>
      <c r="J184" s="75"/>
      <c r="K184" s="74"/>
      <c r="L184" s="75"/>
      <c r="M184" s="74"/>
      <c r="N184" s="75"/>
      <c r="O184" s="74"/>
      <c r="P184" s="74"/>
    </row>
    <row r="185" spans="1:16" x14ac:dyDescent="0.25">
      <c r="A185" s="74"/>
      <c r="B185" s="74"/>
      <c r="C185" s="74"/>
      <c r="D185" s="74"/>
      <c r="E185" s="74"/>
      <c r="F185" s="74"/>
      <c r="G185" s="74"/>
      <c r="H185" s="74"/>
      <c r="I185" s="75"/>
      <c r="J185" s="75"/>
      <c r="K185" s="74"/>
      <c r="L185" s="75"/>
      <c r="M185" s="74"/>
      <c r="N185" s="75"/>
      <c r="O185" s="74"/>
      <c r="P185" s="74"/>
    </row>
    <row r="186" spans="1:16" x14ac:dyDescent="0.25">
      <c r="A186" s="74"/>
      <c r="B186" s="74"/>
      <c r="C186" s="74"/>
      <c r="D186" s="74"/>
      <c r="E186" s="74"/>
      <c r="F186" s="74"/>
      <c r="G186" s="74"/>
      <c r="H186" s="74"/>
      <c r="I186" s="75"/>
      <c r="J186" s="75"/>
      <c r="K186" s="74"/>
      <c r="L186" s="75"/>
      <c r="M186" s="74"/>
      <c r="N186" s="75"/>
      <c r="O186" s="74"/>
      <c r="P186" s="74"/>
    </row>
    <row r="187" spans="1:16" x14ac:dyDescent="0.25">
      <c r="A187" s="74"/>
      <c r="B187" s="74"/>
      <c r="C187" s="74"/>
      <c r="D187" s="74"/>
      <c r="E187" s="74"/>
      <c r="F187" s="74"/>
      <c r="G187" s="74"/>
      <c r="H187" s="74"/>
      <c r="I187" s="75"/>
      <c r="J187" s="75"/>
      <c r="K187" s="74"/>
      <c r="L187" s="75"/>
      <c r="M187" s="74"/>
      <c r="N187" s="75"/>
      <c r="O187" s="74"/>
      <c r="P187" s="74"/>
    </row>
    <row r="188" spans="1:16" x14ac:dyDescent="0.25">
      <c r="A188" s="74"/>
      <c r="B188" s="74"/>
      <c r="C188" s="74"/>
      <c r="D188" s="74"/>
      <c r="E188" s="74"/>
      <c r="F188" s="74"/>
      <c r="G188" s="74"/>
      <c r="H188" s="74"/>
      <c r="I188" s="75"/>
      <c r="J188" s="75"/>
      <c r="K188" s="74"/>
      <c r="L188" s="75"/>
      <c r="M188" s="74"/>
      <c r="N188" s="75"/>
      <c r="O188" s="74"/>
      <c r="P188" s="74"/>
    </row>
    <row r="189" spans="1:16" x14ac:dyDescent="0.25">
      <c r="A189" s="74"/>
      <c r="B189" s="74"/>
      <c r="C189" s="74"/>
      <c r="D189" s="74"/>
      <c r="E189" s="74"/>
      <c r="F189" s="74"/>
      <c r="G189" s="74"/>
      <c r="H189" s="74"/>
      <c r="I189" s="75"/>
      <c r="J189" s="75"/>
      <c r="K189" s="74"/>
      <c r="L189" s="75"/>
      <c r="M189" s="74"/>
      <c r="N189" s="75"/>
      <c r="O189" s="74"/>
      <c r="P189" s="74"/>
    </row>
    <row r="190" spans="1:16" x14ac:dyDescent="0.25">
      <c r="A190" s="74"/>
      <c r="B190" s="74"/>
      <c r="C190" s="74"/>
      <c r="D190" s="74"/>
      <c r="E190" s="74"/>
      <c r="F190" s="74"/>
      <c r="G190" s="74"/>
      <c r="H190" s="74"/>
      <c r="I190" s="75"/>
      <c r="J190" s="75"/>
      <c r="K190" s="74"/>
      <c r="L190" s="75"/>
      <c r="M190" s="74"/>
      <c r="N190" s="75"/>
      <c r="O190" s="74"/>
      <c r="P190" s="74"/>
    </row>
    <row r="191" spans="1:16" x14ac:dyDescent="0.25">
      <c r="A191" s="74"/>
      <c r="B191" s="74"/>
      <c r="C191" s="74"/>
      <c r="D191" s="74"/>
      <c r="E191" s="74"/>
      <c r="F191" s="74"/>
      <c r="G191" s="74"/>
      <c r="H191" s="74"/>
      <c r="I191" s="75"/>
      <c r="J191" s="75"/>
      <c r="K191" s="74"/>
      <c r="L191" s="75"/>
      <c r="M191" s="74"/>
      <c r="N191" s="75"/>
      <c r="O191" s="74"/>
      <c r="P191" s="74"/>
    </row>
    <row r="192" spans="1:16" x14ac:dyDescent="0.25">
      <c r="A192" s="74"/>
      <c r="B192" s="74"/>
      <c r="C192" s="74"/>
      <c r="D192" s="74"/>
      <c r="E192" s="74"/>
      <c r="F192" s="74"/>
      <c r="G192" s="74"/>
      <c r="H192" s="74"/>
      <c r="I192" s="75"/>
      <c r="J192" s="75"/>
      <c r="K192" s="74"/>
      <c r="L192" s="75"/>
      <c r="M192" s="74"/>
      <c r="N192" s="75"/>
      <c r="O192" s="74"/>
      <c r="P192" s="74"/>
    </row>
    <row r="193" spans="1:16" x14ac:dyDescent="0.25">
      <c r="A193" s="74"/>
      <c r="B193" s="74"/>
      <c r="C193" s="74"/>
      <c r="D193" s="74"/>
      <c r="E193" s="74"/>
      <c r="F193" s="74"/>
      <c r="G193" s="74"/>
      <c r="H193" s="74"/>
      <c r="I193" s="75"/>
      <c r="J193" s="75"/>
      <c r="K193" s="74"/>
      <c r="L193" s="75"/>
      <c r="M193" s="74"/>
      <c r="N193" s="75"/>
      <c r="O193" s="74"/>
      <c r="P193" s="74"/>
    </row>
    <row r="194" spans="1:16" x14ac:dyDescent="0.25">
      <c r="A194" s="74"/>
      <c r="B194" s="74"/>
      <c r="C194" s="74"/>
      <c r="D194" s="74"/>
      <c r="E194" s="74"/>
      <c r="F194" s="74"/>
      <c r="G194" s="74"/>
      <c r="H194" s="74"/>
      <c r="I194" s="75"/>
      <c r="J194" s="75"/>
      <c r="K194" s="74"/>
      <c r="L194" s="75"/>
      <c r="M194" s="74"/>
      <c r="N194" s="75"/>
      <c r="O194" s="74"/>
      <c r="P194" s="74"/>
    </row>
    <row r="195" spans="1:16" x14ac:dyDescent="0.25">
      <c r="A195" s="74"/>
      <c r="B195" s="74"/>
      <c r="C195" s="74"/>
      <c r="D195" s="74"/>
      <c r="E195" s="74"/>
      <c r="F195" s="74"/>
      <c r="G195" s="74"/>
      <c r="H195" s="74"/>
      <c r="I195" s="75"/>
      <c r="J195" s="75"/>
      <c r="K195" s="74"/>
      <c r="L195" s="75"/>
      <c r="M195" s="74"/>
      <c r="N195" s="75"/>
      <c r="O195" s="74"/>
      <c r="P195" s="74"/>
    </row>
    <row r="196" spans="1:16" x14ac:dyDescent="0.25">
      <c r="A196" s="74"/>
      <c r="B196" s="74"/>
      <c r="C196" s="74"/>
      <c r="D196" s="74"/>
      <c r="E196" s="74"/>
      <c r="F196" s="74"/>
      <c r="G196" s="74"/>
      <c r="H196" s="74"/>
      <c r="I196" s="75"/>
      <c r="J196" s="75"/>
      <c r="K196" s="74"/>
      <c r="L196" s="75"/>
      <c r="M196" s="74"/>
      <c r="N196" s="75"/>
      <c r="O196" s="74"/>
      <c r="P196" s="74"/>
    </row>
    <row r="197" spans="1:16" x14ac:dyDescent="0.25">
      <c r="A197" s="74"/>
      <c r="B197" s="74"/>
      <c r="C197" s="74"/>
      <c r="D197" s="74"/>
      <c r="E197" s="74"/>
      <c r="F197" s="74"/>
      <c r="G197" s="74"/>
      <c r="H197" s="74"/>
      <c r="I197" s="75"/>
      <c r="J197" s="75"/>
      <c r="K197" s="74"/>
      <c r="L197" s="75"/>
      <c r="M197" s="74"/>
      <c r="N197" s="75"/>
      <c r="O197" s="74"/>
      <c r="P197" s="74"/>
    </row>
    <row r="198" spans="1:16" x14ac:dyDescent="0.25">
      <c r="A198" s="74"/>
      <c r="B198" s="74"/>
      <c r="C198" s="74"/>
      <c r="D198" s="74"/>
      <c r="E198" s="74"/>
      <c r="F198" s="74"/>
      <c r="G198" s="74"/>
      <c r="H198" s="74"/>
      <c r="I198" s="75"/>
      <c r="J198" s="75"/>
      <c r="K198" s="74"/>
      <c r="L198" s="75"/>
      <c r="M198" s="74"/>
      <c r="N198" s="75"/>
      <c r="O198" s="74"/>
      <c r="P198" s="74"/>
    </row>
    <row r="199" spans="1:16" x14ac:dyDescent="0.25">
      <c r="A199" s="74"/>
      <c r="B199" s="74"/>
      <c r="C199" s="74"/>
      <c r="D199" s="74"/>
      <c r="E199" s="74"/>
      <c r="F199" s="74"/>
      <c r="G199" s="74"/>
      <c r="H199" s="74"/>
      <c r="I199" s="75"/>
      <c r="J199" s="75"/>
      <c r="K199" s="74"/>
      <c r="L199" s="75"/>
      <c r="M199" s="74"/>
      <c r="N199" s="75"/>
      <c r="O199" s="74"/>
      <c r="P199" s="74"/>
    </row>
    <row r="200" spans="1:16" x14ac:dyDescent="0.25">
      <c r="A200" s="74"/>
      <c r="B200" s="74"/>
      <c r="C200" s="74"/>
      <c r="D200" s="74"/>
      <c r="E200" s="74"/>
      <c r="F200" s="74"/>
      <c r="G200" s="74"/>
      <c r="H200" s="74"/>
      <c r="I200" s="75"/>
      <c r="J200" s="75"/>
      <c r="K200" s="74"/>
      <c r="L200" s="75"/>
      <c r="M200" s="74"/>
      <c r="N200" s="75"/>
      <c r="O200" s="74"/>
      <c r="P200" s="74"/>
    </row>
    <row r="201" spans="1:16" x14ac:dyDescent="0.25">
      <c r="A201" s="74"/>
      <c r="B201" s="74"/>
      <c r="C201" s="74"/>
      <c r="D201" s="74"/>
      <c r="E201" s="74"/>
      <c r="F201" s="74"/>
      <c r="G201" s="74"/>
      <c r="H201" s="74"/>
      <c r="I201" s="75"/>
      <c r="J201" s="75"/>
      <c r="K201" s="74"/>
      <c r="L201" s="75"/>
      <c r="M201" s="74"/>
      <c r="N201" s="75"/>
      <c r="O201" s="74"/>
      <c r="P201" s="74"/>
    </row>
    <row r="202" spans="1:16" x14ac:dyDescent="0.25">
      <c r="A202" s="74"/>
      <c r="B202" s="74"/>
      <c r="C202" s="74"/>
      <c r="D202" s="74"/>
      <c r="E202" s="74"/>
      <c r="F202" s="74"/>
      <c r="G202" s="74"/>
      <c r="H202" s="74"/>
      <c r="I202" s="75"/>
      <c r="J202" s="75"/>
      <c r="K202" s="74"/>
      <c r="L202" s="75"/>
      <c r="M202" s="74"/>
      <c r="N202" s="75"/>
      <c r="O202" s="74"/>
      <c r="P202" s="74"/>
    </row>
    <row r="203" spans="1:16" x14ac:dyDescent="0.25">
      <c r="A203" s="74"/>
      <c r="B203" s="74"/>
      <c r="C203" s="74"/>
      <c r="D203" s="74"/>
      <c r="E203" s="74"/>
      <c r="F203" s="74"/>
      <c r="G203" s="74"/>
      <c r="H203" s="74"/>
      <c r="I203" s="75"/>
      <c r="J203" s="75"/>
      <c r="K203" s="74"/>
      <c r="L203" s="75"/>
      <c r="M203" s="74"/>
      <c r="N203" s="75"/>
      <c r="O203" s="74"/>
      <c r="P203" s="74"/>
    </row>
    <row r="204" spans="1:16" x14ac:dyDescent="0.25">
      <c r="A204" s="74"/>
      <c r="B204" s="74"/>
      <c r="C204" s="74"/>
      <c r="D204" s="74"/>
      <c r="E204" s="74"/>
      <c r="F204" s="74"/>
      <c r="G204" s="74"/>
      <c r="H204" s="74"/>
      <c r="I204" s="75"/>
      <c r="J204" s="75"/>
      <c r="K204" s="74"/>
      <c r="L204" s="75"/>
      <c r="M204" s="74"/>
      <c r="N204" s="75"/>
      <c r="O204" s="74"/>
      <c r="P204" s="74"/>
    </row>
    <row r="205" spans="1:16" x14ac:dyDescent="0.25">
      <c r="A205" s="74"/>
      <c r="B205" s="74"/>
      <c r="C205" s="74"/>
      <c r="D205" s="74"/>
      <c r="E205" s="74"/>
      <c r="F205" s="74"/>
      <c r="G205" s="74"/>
      <c r="H205" s="74"/>
      <c r="I205" s="75"/>
      <c r="J205" s="75"/>
      <c r="K205" s="74"/>
      <c r="L205" s="75"/>
      <c r="M205" s="74"/>
      <c r="N205" s="75"/>
      <c r="O205" s="74"/>
      <c r="P205" s="74"/>
    </row>
    <row r="206" spans="1:16" x14ac:dyDescent="0.25">
      <c r="A206" s="74"/>
      <c r="B206" s="74"/>
      <c r="C206" s="74"/>
      <c r="D206" s="74"/>
      <c r="E206" s="74"/>
      <c r="F206" s="74"/>
      <c r="G206" s="74"/>
      <c r="H206" s="74"/>
      <c r="I206" s="75"/>
      <c r="J206" s="75"/>
      <c r="K206" s="74"/>
      <c r="L206" s="75"/>
      <c r="M206" s="74"/>
      <c r="N206" s="75"/>
      <c r="O206" s="74"/>
      <c r="P206" s="74"/>
    </row>
    <row r="207" spans="1:16" x14ac:dyDescent="0.25">
      <c r="A207" s="74"/>
      <c r="B207" s="74"/>
      <c r="C207" s="74"/>
      <c r="D207" s="74"/>
      <c r="E207" s="74"/>
      <c r="F207" s="74"/>
      <c r="G207" s="74"/>
      <c r="H207" s="74"/>
      <c r="I207" s="75"/>
      <c r="J207" s="75"/>
      <c r="K207" s="74"/>
      <c r="L207" s="75"/>
      <c r="M207" s="74"/>
      <c r="N207" s="75"/>
      <c r="O207" s="74"/>
      <c r="P207" s="74"/>
    </row>
    <row r="208" spans="1:16" x14ac:dyDescent="0.25">
      <c r="A208" s="74"/>
      <c r="B208" s="74"/>
      <c r="C208" s="74"/>
      <c r="D208" s="74"/>
      <c r="E208" s="74"/>
      <c r="F208" s="74"/>
      <c r="G208" s="74"/>
      <c r="H208" s="74"/>
      <c r="I208" s="75"/>
      <c r="J208" s="75"/>
      <c r="K208" s="74"/>
      <c r="L208" s="75"/>
      <c r="M208" s="74"/>
      <c r="N208" s="75"/>
      <c r="O208" s="74"/>
      <c r="P208" s="74"/>
    </row>
    <row r="209" spans="1:16" x14ac:dyDescent="0.25">
      <c r="A209" s="74"/>
      <c r="B209" s="74"/>
      <c r="C209" s="74"/>
      <c r="D209" s="74"/>
      <c r="E209" s="74"/>
      <c r="F209" s="74"/>
      <c r="G209" s="74"/>
      <c r="H209" s="74"/>
      <c r="I209" s="75"/>
      <c r="J209" s="75"/>
      <c r="K209" s="74"/>
      <c r="L209" s="75"/>
      <c r="M209" s="74"/>
      <c r="N209" s="75"/>
      <c r="O209" s="74"/>
      <c r="P209" s="74"/>
    </row>
    <row r="210" spans="1:16" x14ac:dyDescent="0.25">
      <c r="A210" s="74"/>
      <c r="B210" s="74"/>
      <c r="C210" s="74"/>
      <c r="D210" s="74"/>
      <c r="E210" s="74"/>
      <c r="F210" s="74"/>
      <c r="G210" s="74"/>
      <c r="H210" s="74"/>
      <c r="I210" s="75"/>
      <c r="J210" s="75"/>
      <c r="K210" s="74"/>
      <c r="L210" s="75"/>
      <c r="M210" s="74"/>
      <c r="N210" s="75"/>
      <c r="O210" s="74"/>
      <c r="P210" s="74"/>
    </row>
    <row r="211" spans="1:16" x14ac:dyDescent="0.25">
      <c r="A211" s="74"/>
      <c r="B211" s="74"/>
      <c r="C211" s="74"/>
      <c r="D211" s="74"/>
      <c r="E211" s="74"/>
      <c r="F211" s="74"/>
      <c r="G211" s="74"/>
      <c r="H211" s="74"/>
      <c r="I211" s="75"/>
      <c r="J211" s="75"/>
      <c r="K211" s="74"/>
      <c r="L211" s="75"/>
      <c r="M211" s="74"/>
      <c r="N211" s="75"/>
      <c r="O211" s="74"/>
      <c r="P211" s="74"/>
    </row>
    <row r="212" spans="1:16" x14ac:dyDescent="0.25">
      <c r="A212" s="74"/>
      <c r="B212" s="74"/>
      <c r="C212" s="74"/>
      <c r="D212" s="74"/>
      <c r="E212" s="74"/>
      <c r="F212" s="74"/>
      <c r="G212" s="74"/>
      <c r="H212" s="74"/>
      <c r="I212" s="75"/>
      <c r="J212" s="75"/>
      <c r="K212" s="74"/>
      <c r="L212" s="75"/>
      <c r="M212" s="74"/>
      <c r="N212" s="75"/>
      <c r="O212" s="74"/>
      <c r="P212" s="74"/>
    </row>
    <row r="213" spans="1:16" x14ac:dyDescent="0.25">
      <c r="A213" s="74"/>
      <c r="B213" s="74"/>
      <c r="C213" s="74"/>
      <c r="D213" s="74"/>
      <c r="E213" s="74"/>
      <c r="F213" s="74"/>
      <c r="G213" s="74"/>
      <c r="H213" s="74"/>
      <c r="I213" s="75"/>
      <c r="J213" s="75"/>
      <c r="K213" s="74"/>
      <c r="L213" s="75"/>
      <c r="M213" s="74"/>
      <c r="N213" s="75"/>
      <c r="O213" s="74"/>
      <c r="P213" s="74"/>
    </row>
    <row r="214" spans="1:16" x14ac:dyDescent="0.25">
      <c r="A214" s="74"/>
      <c r="B214" s="74"/>
      <c r="C214" s="74"/>
      <c r="D214" s="74"/>
      <c r="E214" s="74"/>
      <c r="F214" s="74"/>
      <c r="G214" s="74"/>
      <c r="H214" s="74"/>
      <c r="I214" s="75"/>
      <c r="J214" s="75"/>
      <c r="K214" s="74"/>
      <c r="L214" s="75"/>
      <c r="M214" s="74"/>
      <c r="N214" s="75"/>
      <c r="O214" s="74"/>
      <c r="P214" s="74"/>
    </row>
    <row r="215" spans="1:16" x14ac:dyDescent="0.25">
      <c r="A215" s="74"/>
      <c r="B215" s="74"/>
      <c r="C215" s="74"/>
      <c r="D215" s="74"/>
      <c r="E215" s="74"/>
      <c r="F215" s="74"/>
      <c r="G215" s="74"/>
      <c r="H215" s="74"/>
      <c r="I215" s="75"/>
      <c r="J215" s="75"/>
      <c r="K215" s="74"/>
      <c r="L215" s="75"/>
      <c r="M215" s="74"/>
      <c r="N215" s="75"/>
      <c r="O215" s="74"/>
      <c r="P215" s="74"/>
    </row>
    <row r="216" spans="1:16" x14ac:dyDescent="0.25">
      <c r="A216" s="74"/>
      <c r="B216" s="74"/>
      <c r="C216" s="74"/>
      <c r="D216" s="74"/>
      <c r="E216" s="74"/>
      <c r="F216" s="74"/>
      <c r="G216" s="74"/>
      <c r="H216" s="74"/>
      <c r="I216" s="75"/>
      <c r="J216" s="75"/>
      <c r="K216" s="74"/>
      <c r="L216" s="75"/>
      <c r="M216" s="74"/>
      <c r="N216" s="75"/>
      <c r="O216" s="74"/>
      <c r="P216" s="74"/>
    </row>
    <row r="217" spans="1:16" x14ac:dyDescent="0.25">
      <c r="A217" s="74"/>
      <c r="B217" s="74"/>
      <c r="C217" s="74"/>
      <c r="D217" s="74"/>
      <c r="E217" s="74"/>
      <c r="F217" s="74"/>
      <c r="G217" s="74"/>
      <c r="H217" s="74"/>
      <c r="I217" s="75"/>
      <c r="J217" s="75"/>
      <c r="K217" s="74"/>
      <c r="L217" s="75"/>
      <c r="M217" s="74"/>
      <c r="N217" s="75"/>
      <c r="O217" s="74"/>
      <c r="P217" s="74"/>
    </row>
    <row r="218" spans="1:16" x14ac:dyDescent="0.25">
      <c r="A218" s="74"/>
      <c r="B218" s="74"/>
      <c r="C218" s="74"/>
      <c r="D218" s="74"/>
      <c r="E218" s="74"/>
      <c r="F218" s="74"/>
      <c r="G218" s="74"/>
      <c r="H218" s="74"/>
      <c r="I218" s="75"/>
      <c r="J218" s="75"/>
      <c r="K218" s="74"/>
      <c r="L218" s="75"/>
      <c r="M218" s="74"/>
      <c r="N218" s="75"/>
      <c r="O218" s="74"/>
      <c r="P218" s="74"/>
    </row>
    <row r="219" spans="1:16" x14ac:dyDescent="0.25">
      <c r="A219" s="74"/>
      <c r="B219" s="74"/>
      <c r="C219" s="74"/>
      <c r="D219" s="74"/>
      <c r="E219" s="74"/>
      <c r="F219" s="74"/>
      <c r="G219" s="74"/>
      <c r="H219" s="74"/>
      <c r="I219" s="75"/>
      <c r="J219" s="75"/>
      <c r="K219" s="74"/>
      <c r="L219" s="75"/>
      <c r="M219" s="74"/>
      <c r="N219" s="75"/>
      <c r="O219" s="74"/>
      <c r="P219" s="74"/>
    </row>
    <row r="220" spans="1:16" x14ac:dyDescent="0.25">
      <c r="A220" s="74"/>
      <c r="B220" s="74"/>
      <c r="C220" s="74"/>
      <c r="D220" s="74"/>
      <c r="E220" s="74"/>
      <c r="F220" s="74"/>
      <c r="G220" s="74"/>
      <c r="H220" s="74"/>
      <c r="I220" s="75"/>
      <c r="J220" s="75"/>
      <c r="K220" s="74"/>
      <c r="L220" s="75"/>
      <c r="M220" s="74"/>
      <c r="N220" s="75"/>
      <c r="O220" s="74"/>
      <c r="P220" s="74"/>
    </row>
    <row r="221" spans="1:16" x14ac:dyDescent="0.25">
      <c r="A221" s="74"/>
      <c r="B221" s="74"/>
      <c r="C221" s="74"/>
      <c r="D221" s="74"/>
      <c r="E221" s="74"/>
      <c r="F221" s="74"/>
      <c r="G221" s="74"/>
      <c r="H221" s="74"/>
      <c r="I221" s="75"/>
      <c r="J221" s="75"/>
      <c r="K221" s="74"/>
      <c r="L221" s="75"/>
      <c r="M221" s="74"/>
      <c r="N221" s="75"/>
      <c r="O221" s="74"/>
      <c r="P221" s="74"/>
    </row>
    <row r="222" spans="1:16" x14ac:dyDescent="0.25">
      <c r="A222" s="74"/>
      <c r="B222" s="74"/>
      <c r="C222" s="74"/>
      <c r="D222" s="74"/>
      <c r="E222" s="74"/>
      <c r="F222" s="74"/>
      <c r="G222" s="74"/>
      <c r="H222" s="74"/>
      <c r="I222" s="75"/>
      <c r="J222" s="75"/>
      <c r="K222" s="74"/>
      <c r="L222" s="75"/>
      <c r="M222" s="74"/>
      <c r="N222" s="75"/>
      <c r="O222" s="74"/>
      <c r="P222" s="74"/>
    </row>
    <row r="223" spans="1:16" x14ac:dyDescent="0.25">
      <c r="A223" s="74"/>
      <c r="B223" s="74"/>
      <c r="C223" s="74"/>
      <c r="D223" s="74"/>
      <c r="E223" s="74"/>
      <c r="F223" s="74"/>
      <c r="G223" s="74"/>
      <c r="H223" s="74"/>
      <c r="I223" s="75"/>
      <c r="J223" s="75"/>
      <c r="K223" s="74"/>
      <c r="L223" s="75"/>
      <c r="M223" s="74"/>
      <c r="N223" s="75"/>
      <c r="O223" s="74"/>
      <c r="P223" s="74"/>
    </row>
    <row r="224" spans="1:16" x14ac:dyDescent="0.25">
      <c r="A224" s="74"/>
      <c r="B224" s="74"/>
      <c r="C224" s="74"/>
      <c r="D224" s="74"/>
      <c r="E224" s="74"/>
      <c r="F224" s="74"/>
      <c r="G224" s="74"/>
      <c r="H224" s="74"/>
      <c r="I224" s="75"/>
      <c r="J224" s="75"/>
      <c r="K224" s="74"/>
      <c r="L224" s="75"/>
      <c r="M224" s="74"/>
      <c r="N224" s="75"/>
      <c r="O224" s="74"/>
      <c r="P224" s="74"/>
    </row>
    <row r="225" spans="1:16" x14ac:dyDescent="0.25">
      <c r="A225" s="74"/>
      <c r="B225" s="74"/>
      <c r="C225" s="74"/>
      <c r="D225" s="74"/>
      <c r="E225" s="74"/>
      <c r="F225" s="74"/>
      <c r="G225" s="74"/>
      <c r="H225" s="74"/>
      <c r="I225" s="75"/>
      <c r="J225" s="75"/>
      <c r="K225" s="74"/>
      <c r="L225" s="75"/>
      <c r="M225" s="74"/>
      <c r="N225" s="75"/>
      <c r="O225" s="74"/>
      <c r="P225" s="74"/>
    </row>
    <row r="226" spans="1:16" x14ac:dyDescent="0.25">
      <c r="A226" s="74"/>
      <c r="B226" s="74"/>
      <c r="C226" s="74"/>
      <c r="D226" s="74"/>
      <c r="E226" s="74"/>
      <c r="F226" s="74"/>
      <c r="G226" s="74"/>
      <c r="H226" s="74"/>
      <c r="I226" s="75"/>
      <c r="J226" s="75"/>
      <c r="K226" s="74"/>
      <c r="L226" s="75"/>
      <c r="M226" s="74"/>
      <c r="N226" s="75"/>
      <c r="O226" s="74"/>
      <c r="P226" s="74"/>
    </row>
    <row r="227" spans="1:16" x14ac:dyDescent="0.25">
      <c r="A227" s="74"/>
      <c r="B227" s="74"/>
      <c r="C227" s="74"/>
      <c r="D227" s="74"/>
      <c r="E227" s="74"/>
      <c r="F227" s="74"/>
      <c r="G227" s="74"/>
      <c r="H227" s="74"/>
      <c r="I227" s="75"/>
      <c r="J227" s="75"/>
      <c r="K227" s="74"/>
      <c r="L227" s="75"/>
      <c r="M227" s="74"/>
      <c r="N227" s="75"/>
      <c r="O227" s="74"/>
      <c r="P227" s="74"/>
    </row>
    <row r="228" spans="1:16" x14ac:dyDescent="0.25">
      <c r="A228" s="74"/>
      <c r="B228" s="74"/>
      <c r="C228" s="74"/>
      <c r="D228" s="74"/>
      <c r="E228" s="74"/>
      <c r="F228" s="74"/>
      <c r="G228" s="74"/>
      <c r="H228" s="74"/>
      <c r="I228" s="75"/>
      <c r="J228" s="75"/>
      <c r="K228" s="74"/>
      <c r="L228" s="75"/>
      <c r="M228" s="74"/>
      <c r="N228" s="75"/>
      <c r="O228" s="74"/>
      <c r="P228" s="74"/>
    </row>
    <row r="229" spans="1:16" x14ac:dyDescent="0.25">
      <c r="A229" s="74"/>
      <c r="B229" s="74"/>
      <c r="C229" s="74"/>
      <c r="D229" s="74"/>
      <c r="E229" s="74"/>
      <c r="F229" s="74"/>
      <c r="G229" s="74"/>
      <c r="H229" s="74"/>
      <c r="I229" s="75"/>
      <c r="J229" s="75"/>
      <c r="K229" s="74"/>
      <c r="L229" s="75"/>
      <c r="M229" s="74"/>
      <c r="N229" s="75"/>
      <c r="O229" s="74"/>
      <c r="P229" s="74"/>
    </row>
    <row r="230" spans="1:16" x14ac:dyDescent="0.25">
      <c r="A230" s="74"/>
      <c r="B230" s="74"/>
      <c r="C230" s="74"/>
      <c r="D230" s="74"/>
      <c r="E230" s="74"/>
      <c r="F230" s="74"/>
      <c r="G230" s="74"/>
      <c r="H230" s="74"/>
      <c r="I230" s="75"/>
      <c r="J230" s="75"/>
      <c r="K230" s="74"/>
      <c r="L230" s="75"/>
      <c r="M230" s="74"/>
      <c r="N230" s="75"/>
      <c r="O230" s="74"/>
      <c r="P230" s="74"/>
    </row>
    <row r="231" spans="1:16" x14ac:dyDescent="0.25">
      <c r="A231" s="74"/>
      <c r="B231" s="74"/>
      <c r="C231" s="74"/>
      <c r="D231" s="74"/>
      <c r="E231" s="74"/>
      <c r="F231" s="74"/>
      <c r="G231" s="74"/>
      <c r="H231" s="74"/>
      <c r="I231" s="75"/>
      <c r="J231" s="75"/>
      <c r="K231" s="74"/>
      <c r="L231" s="75"/>
      <c r="M231" s="74"/>
      <c r="N231" s="75"/>
      <c r="O231" s="74"/>
      <c r="P231" s="74"/>
    </row>
    <row r="232" spans="1:16" x14ac:dyDescent="0.25">
      <c r="A232" s="74"/>
      <c r="B232" s="74"/>
      <c r="C232" s="74"/>
      <c r="D232" s="74"/>
      <c r="E232" s="74"/>
      <c r="F232" s="74"/>
      <c r="G232" s="74"/>
      <c r="H232" s="74"/>
      <c r="I232" s="75"/>
      <c r="J232" s="75"/>
      <c r="K232" s="74"/>
      <c r="L232" s="75"/>
      <c r="M232" s="74"/>
      <c r="N232" s="75"/>
      <c r="O232" s="74"/>
      <c r="P232" s="74"/>
    </row>
    <row r="233" spans="1:16" x14ac:dyDescent="0.25">
      <c r="A233" s="74"/>
      <c r="B233" s="74"/>
      <c r="C233" s="74"/>
      <c r="D233" s="74"/>
      <c r="E233" s="74"/>
      <c r="F233" s="74"/>
      <c r="G233" s="74"/>
      <c r="H233" s="74"/>
      <c r="I233" s="75"/>
      <c r="J233" s="75"/>
      <c r="K233" s="74"/>
      <c r="L233" s="75"/>
      <c r="M233" s="74"/>
      <c r="N233" s="75"/>
      <c r="O233" s="74"/>
      <c r="P233" s="74"/>
    </row>
    <row r="234" spans="1:16" x14ac:dyDescent="0.25">
      <c r="A234" s="74"/>
      <c r="B234" s="74"/>
      <c r="C234" s="74"/>
      <c r="D234" s="74"/>
      <c r="E234" s="74"/>
      <c r="F234" s="74"/>
      <c r="G234" s="74"/>
      <c r="H234" s="74"/>
      <c r="I234" s="75"/>
      <c r="J234" s="75"/>
      <c r="K234" s="74"/>
      <c r="L234" s="75"/>
      <c r="M234" s="74"/>
      <c r="N234" s="75"/>
      <c r="O234" s="74"/>
      <c r="P234" s="74"/>
    </row>
    <row r="235" spans="1:16" x14ac:dyDescent="0.25">
      <c r="A235" s="74"/>
      <c r="B235" s="74"/>
      <c r="C235" s="74"/>
      <c r="D235" s="74"/>
      <c r="E235" s="74"/>
      <c r="F235" s="74"/>
      <c r="G235" s="74"/>
      <c r="H235" s="74"/>
      <c r="I235" s="75"/>
      <c r="J235" s="75"/>
      <c r="K235" s="74"/>
      <c r="L235" s="75"/>
      <c r="M235" s="74"/>
      <c r="N235" s="75"/>
      <c r="O235" s="74"/>
      <c r="P235" s="74"/>
    </row>
    <row r="236" spans="1:16" x14ac:dyDescent="0.25">
      <c r="A236" s="74"/>
      <c r="B236" s="74"/>
      <c r="C236" s="74"/>
      <c r="D236" s="74"/>
      <c r="E236" s="74"/>
      <c r="F236" s="74"/>
      <c r="G236" s="74"/>
      <c r="H236" s="74"/>
      <c r="I236" s="75"/>
      <c r="J236" s="75"/>
      <c r="K236" s="74"/>
      <c r="L236" s="75"/>
      <c r="M236" s="74"/>
      <c r="N236" s="75"/>
      <c r="O236" s="74"/>
      <c r="P236" s="74"/>
    </row>
    <row r="237" spans="1:16" x14ac:dyDescent="0.25">
      <c r="A237" s="74"/>
      <c r="B237" s="74"/>
      <c r="C237" s="74"/>
      <c r="D237" s="74"/>
      <c r="E237" s="74"/>
      <c r="F237" s="74"/>
      <c r="G237" s="74"/>
      <c r="H237" s="74"/>
      <c r="I237" s="75"/>
      <c r="J237" s="75"/>
      <c r="K237" s="74"/>
      <c r="L237" s="75"/>
      <c r="M237" s="74"/>
      <c r="N237" s="75"/>
      <c r="O237" s="74"/>
      <c r="P237" s="74"/>
    </row>
    <row r="238" spans="1:16" x14ac:dyDescent="0.25">
      <c r="A238" s="74"/>
      <c r="B238" s="74"/>
      <c r="C238" s="74"/>
      <c r="D238" s="74"/>
      <c r="E238" s="74"/>
      <c r="F238" s="74"/>
      <c r="G238" s="74"/>
      <c r="H238" s="74"/>
      <c r="I238" s="75"/>
      <c r="J238" s="75"/>
      <c r="K238" s="74"/>
      <c r="L238" s="75"/>
      <c r="M238" s="74"/>
      <c r="N238" s="75"/>
      <c r="O238" s="74"/>
      <c r="P238" s="74"/>
    </row>
    <row r="239" spans="1:16" x14ac:dyDescent="0.25">
      <c r="A239" s="74"/>
      <c r="B239" s="74"/>
      <c r="C239" s="74"/>
      <c r="D239" s="74"/>
      <c r="E239" s="74"/>
      <c r="F239" s="74"/>
      <c r="G239" s="74"/>
      <c r="H239" s="74"/>
      <c r="I239" s="75"/>
      <c r="J239" s="75"/>
      <c r="K239" s="74"/>
      <c r="L239" s="75"/>
      <c r="M239" s="74"/>
      <c r="N239" s="75"/>
      <c r="O239" s="74"/>
      <c r="P239" s="74"/>
    </row>
    <row r="240" spans="1:16" x14ac:dyDescent="0.25">
      <c r="A240" s="74"/>
      <c r="B240" s="74"/>
      <c r="C240" s="74"/>
      <c r="D240" s="74"/>
      <c r="E240" s="74"/>
      <c r="F240" s="74"/>
      <c r="G240" s="74"/>
      <c r="H240" s="74"/>
      <c r="I240" s="75"/>
      <c r="J240" s="75"/>
      <c r="K240" s="74"/>
      <c r="L240" s="75"/>
      <c r="M240" s="74"/>
      <c r="N240" s="75"/>
      <c r="O240" s="74"/>
      <c r="P240" s="74"/>
    </row>
    <row r="241" spans="1:16" x14ac:dyDescent="0.25">
      <c r="A241" s="74"/>
      <c r="B241" s="74"/>
      <c r="C241" s="74"/>
      <c r="D241" s="74"/>
      <c r="E241" s="74"/>
      <c r="F241" s="74"/>
      <c r="G241" s="74"/>
      <c r="H241" s="74"/>
      <c r="I241" s="75"/>
      <c r="J241" s="75"/>
      <c r="K241" s="74"/>
      <c r="L241" s="75"/>
      <c r="M241" s="74"/>
      <c r="N241" s="75"/>
      <c r="O241" s="74"/>
      <c r="P241" s="74"/>
    </row>
    <row r="242" spans="1:16" x14ac:dyDescent="0.25">
      <c r="A242" s="74"/>
      <c r="B242" s="74"/>
      <c r="C242" s="74"/>
      <c r="D242" s="74"/>
      <c r="E242" s="74"/>
      <c r="F242" s="74"/>
      <c r="G242" s="74"/>
      <c r="H242" s="74"/>
      <c r="I242" s="75"/>
      <c r="J242" s="75"/>
      <c r="K242" s="74"/>
      <c r="L242" s="75"/>
      <c r="M242" s="74"/>
      <c r="N242" s="75"/>
      <c r="O242" s="74"/>
      <c r="P242" s="74"/>
    </row>
    <row r="243" spans="1:16" x14ac:dyDescent="0.25">
      <c r="A243" s="74"/>
      <c r="B243" s="74"/>
      <c r="C243" s="74"/>
      <c r="D243" s="74"/>
      <c r="E243" s="74"/>
      <c r="F243" s="74"/>
      <c r="G243" s="74"/>
      <c r="H243" s="74"/>
      <c r="I243" s="75"/>
      <c r="J243" s="75"/>
      <c r="K243" s="74"/>
      <c r="L243" s="75"/>
      <c r="M243" s="74"/>
      <c r="N243" s="75"/>
      <c r="O243" s="74"/>
      <c r="P243" s="74"/>
    </row>
    <row r="244" spans="1:16" x14ac:dyDescent="0.25">
      <c r="A244" s="74"/>
      <c r="B244" s="74"/>
      <c r="C244" s="74"/>
      <c r="D244" s="74"/>
      <c r="E244" s="74"/>
      <c r="F244" s="74"/>
      <c r="G244" s="74"/>
      <c r="H244" s="74"/>
      <c r="I244" s="75"/>
      <c r="J244" s="75"/>
      <c r="K244" s="74"/>
      <c r="L244" s="75"/>
      <c r="M244" s="74"/>
      <c r="N244" s="75"/>
      <c r="O244" s="74"/>
      <c r="P244" s="74"/>
    </row>
    <row r="245" spans="1:16" x14ac:dyDescent="0.25">
      <c r="A245" s="74"/>
      <c r="B245" s="74"/>
      <c r="C245" s="74"/>
      <c r="D245" s="74"/>
      <c r="E245" s="74"/>
      <c r="F245" s="74"/>
      <c r="G245" s="74"/>
      <c r="H245" s="74"/>
      <c r="I245" s="75"/>
      <c r="J245" s="75"/>
      <c r="K245" s="74"/>
      <c r="L245" s="75"/>
      <c r="M245" s="74"/>
      <c r="N245" s="75"/>
      <c r="O245" s="74"/>
      <c r="P245" s="74"/>
    </row>
    <row r="246" spans="1:16" x14ac:dyDescent="0.25">
      <c r="A246" s="74"/>
      <c r="B246" s="74"/>
      <c r="C246" s="74"/>
      <c r="D246" s="74"/>
      <c r="E246" s="74"/>
      <c r="F246" s="74"/>
      <c r="G246" s="74"/>
      <c r="H246" s="74"/>
      <c r="I246" s="75"/>
      <c r="J246" s="75"/>
      <c r="K246" s="74"/>
      <c r="L246" s="75"/>
      <c r="M246" s="74"/>
      <c r="N246" s="75"/>
      <c r="O246" s="74"/>
      <c r="P246" s="74"/>
    </row>
    <row r="247" spans="1:16" x14ac:dyDescent="0.25">
      <c r="A247" s="74"/>
      <c r="B247" s="74"/>
      <c r="C247" s="74"/>
      <c r="D247" s="74"/>
      <c r="E247" s="74"/>
      <c r="F247" s="74"/>
      <c r="G247" s="74"/>
      <c r="H247" s="74"/>
      <c r="I247" s="75"/>
      <c r="J247" s="75"/>
      <c r="K247" s="74"/>
      <c r="L247" s="75"/>
      <c r="M247" s="74"/>
      <c r="N247" s="75"/>
      <c r="O247" s="74"/>
      <c r="P247" s="74"/>
    </row>
    <row r="248" spans="1:16" x14ac:dyDescent="0.25">
      <c r="A248" s="74"/>
      <c r="B248" s="74"/>
      <c r="C248" s="74"/>
      <c r="D248" s="74"/>
      <c r="E248" s="74"/>
      <c r="F248" s="74"/>
      <c r="G248" s="74"/>
      <c r="H248" s="74"/>
      <c r="I248" s="75"/>
      <c r="J248" s="75"/>
      <c r="K248" s="74"/>
      <c r="L248" s="75"/>
      <c r="M248" s="74"/>
      <c r="N248" s="75"/>
      <c r="O248" s="74"/>
      <c r="P248" s="74"/>
    </row>
    <row r="249" spans="1:16" x14ac:dyDescent="0.25">
      <c r="A249" s="74"/>
      <c r="B249" s="74"/>
      <c r="C249" s="74"/>
      <c r="D249" s="74"/>
      <c r="E249" s="74"/>
      <c r="F249" s="74"/>
      <c r="G249" s="74"/>
      <c r="H249" s="74"/>
      <c r="I249" s="75"/>
      <c r="J249" s="75"/>
      <c r="K249" s="74"/>
      <c r="L249" s="75"/>
      <c r="M249" s="74"/>
      <c r="N249" s="75"/>
      <c r="O249" s="74"/>
      <c r="P249" s="74"/>
    </row>
    <row r="250" spans="1:16" x14ac:dyDescent="0.25">
      <c r="A250" s="74"/>
      <c r="B250" s="74"/>
      <c r="C250" s="74"/>
      <c r="D250" s="74"/>
      <c r="E250" s="74"/>
      <c r="F250" s="74"/>
      <c r="G250" s="74"/>
      <c r="H250" s="74"/>
      <c r="I250" s="75"/>
      <c r="J250" s="75"/>
      <c r="K250" s="74"/>
      <c r="L250" s="75"/>
      <c r="M250" s="74"/>
      <c r="N250" s="75"/>
      <c r="O250" s="74"/>
      <c r="P250" s="74"/>
    </row>
    <row r="251" spans="1:16" x14ac:dyDescent="0.25">
      <c r="A251" s="74"/>
      <c r="B251" s="74"/>
      <c r="C251" s="74"/>
      <c r="D251" s="74"/>
      <c r="E251" s="74"/>
      <c r="F251" s="74"/>
      <c r="G251" s="74"/>
      <c r="H251" s="74"/>
      <c r="I251" s="75"/>
      <c r="J251" s="75"/>
      <c r="K251" s="74"/>
      <c r="L251" s="75"/>
      <c r="M251" s="74"/>
      <c r="N251" s="75"/>
      <c r="O251" s="74"/>
      <c r="P251" s="74"/>
    </row>
    <row r="252" spans="1:16" x14ac:dyDescent="0.25">
      <c r="A252" s="74"/>
      <c r="B252" s="74"/>
      <c r="C252" s="74"/>
      <c r="D252" s="74"/>
      <c r="E252" s="74"/>
      <c r="F252" s="74"/>
      <c r="G252" s="74"/>
      <c r="H252" s="74"/>
      <c r="I252" s="75"/>
      <c r="J252" s="75"/>
      <c r="K252" s="74"/>
      <c r="L252" s="75"/>
      <c r="M252" s="74"/>
      <c r="N252" s="75"/>
      <c r="O252" s="74"/>
      <c r="P252" s="74"/>
    </row>
    <row r="253" spans="1:16" x14ac:dyDescent="0.25">
      <c r="A253" s="74"/>
      <c r="B253" s="74"/>
      <c r="C253" s="74"/>
      <c r="D253" s="74"/>
      <c r="E253" s="74"/>
      <c r="F253" s="74"/>
      <c r="G253" s="74"/>
      <c r="H253" s="74"/>
      <c r="I253" s="75"/>
      <c r="J253" s="75"/>
      <c r="K253" s="74"/>
      <c r="L253" s="75"/>
      <c r="M253" s="74"/>
      <c r="N253" s="75"/>
      <c r="O253" s="74"/>
      <c r="P253" s="74"/>
    </row>
    <row r="254" spans="1:16" x14ac:dyDescent="0.25">
      <c r="A254" s="74"/>
      <c r="B254" s="74"/>
      <c r="C254" s="74"/>
      <c r="D254" s="74"/>
      <c r="E254" s="74"/>
      <c r="F254" s="74"/>
      <c r="G254" s="74"/>
      <c r="H254" s="74"/>
      <c r="I254" s="75"/>
      <c r="J254" s="75"/>
      <c r="K254" s="74"/>
      <c r="L254" s="75"/>
      <c r="M254" s="74"/>
      <c r="N254" s="75"/>
      <c r="O254" s="74"/>
      <c r="P254" s="74"/>
    </row>
    <row r="255" spans="1:16" x14ac:dyDescent="0.25">
      <c r="A255" s="74"/>
      <c r="B255" s="74"/>
      <c r="C255" s="74"/>
      <c r="D255" s="74"/>
      <c r="E255" s="74"/>
      <c r="F255" s="74"/>
      <c r="G255" s="74"/>
      <c r="H255" s="74"/>
      <c r="I255" s="75"/>
      <c r="J255" s="75"/>
      <c r="K255" s="74"/>
      <c r="L255" s="75"/>
      <c r="M255" s="74"/>
      <c r="N255" s="75"/>
      <c r="O255" s="74"/>
      <c r="P255" s="74"/>
    </row>
    <row r="256" spans="1:16" x14ac:dyDescent="0.25">
      <c r="A256" s="74"/>
      <c r="B256" s="74"/>
      <c r="C256" s="74"/>
      <c r="D256" s="74"/>
      <c r="E256" s="74"/>
      <c r="F256" s="74"/>
      <c r="G256" s="74"/>
      <c r="H256" s="74"/>
      <c r="I256" s="75"/>
      <c r="J256" s="75"/>
      <c r="K256" s="74"/>
      <c r="L256" s="75"/>
      <c r="M256" s="74"/>
      <c r="N256" s="75"/>
      <c r="O256" s="74"/>
      <c r="P256" s="74"/>
    </row>
    <row r="257" spans="1:16" x14ac:dyDescent="0.25">
      <c r="A257" s="74"/>
      <c r="B257" s="74"/>
      <c r="C257" s="74"/>
      <c r="D257" s="74"/>
      <c r="E257" s="74"/>
      <c r="F257" s="74"/>
      <c r="G257" s="74"/>
      <c r="H257" s="74"/>
      <c r="I257" s="75"/>
      <c r="J257" s="75"/>
      <c r="K257" s="74"/>
      <c r="L257" s="75"/>
      <c r="M257" s="74"/>
      <c r="N257" s="75"/>
      <c r="O257" s="74"/>
      <c r="P257" s="74"/>
    </row>
    <row r="258" spans="1:16" x14ac:dyDescent="0.25">
      <c r="A258" s="74"/>
      <c r="B258" s="74"/>
      <c r="C258" s="74"/>
      <c r="D258" s="74"/>
      <c r="E258" s="74"/>
      <c r="F258" s="74"/>
      <c r="G258" s="74"/>
      <c r="H258" s="74"/>
      <c r="I258" s="75"/>
      <c r="J258" s="75"/>
      <c r="K258" s="74"/>
      <c r="L258" s="75"/>
      <c r="M258" s="74"/>
      <c r="N258" s="75"/>
      <c r="O258" s="74"/>
      <c r="P258" s="74"/>
    </row>
    <row r="259" spans="1:16" x14ac:dyDescent="0.25">
      <c r="A259" s="74"/>
      <c r="B259" s="74"/>
      <c r="C259" s="74"/>
      <c r="D259" s="74"/>
      <c r="E259" s="74"/>
      <c r="F259" s="74"/>
      <c r="G259" s="74"/>
      <c r="H259" s="74"/>
      <c r="I259" s="75"/>
      <c r="J259" s="75"/>
      <c r="K259" s="74"/>
      <c r="L259" s="75"/>
      <c r="M259" s="74"/>
      <c r="N259" s="75"/>
      <c r="O259" s="74"/>
      <c r="P259" s="74"/>
    </row>
    <row r="260" spans="1:16" x14ac:dyDescent="0.25">
      <c r="A260" s="74"/>
      <c r="B260" s="74"/>
      <c r="C260" s="74"/>
      <c r="D260" s="74"/>
      <c r="E260" s="74"/>
      <c r="F260" s="74"/>
      <c r="G260" s="74"/>
      <c r="H260" s="74"/>
      <c r="I260" s="75"/>
      <c r="J260" s="75"/>
      <c r="K260" s="74"/>
      <c r="L260" s="75"/>
      <c r="M260" s="74"/>
      <c r="N260" s="75"/>
      <c r="O260" s="74"/>
      <c r="P260" s="74"/>
    </row>
    <row r="261" spans="1:16" x14ac:dyDescent="0.25">
      <c r="A261" s="74"/>
      <c r="B261" s="74"/>
      <c r="C261" s="74"/>
      <c r="D261" s="74"/>
      <c r="E261" s="74"/>
      <c r="F261" s="74"/>
      <c r="G261" s="74"/>
      <c r="H261" s="74"/>
      <c r="I261" s="75"/>
      <c r="J261" s="75"/>
      <c r="K261" s="74"/>
      <c r="L261" s="75"/>
      <c r="M261" s="74"/>
      <c r="N261" s="75"/>
      <c r="O261" s="74"/>
      <c r="P261" s="74"/>
    </row>
    <row r="262" spans="1:16" x14ac:dyDescent="0.25">
      <c r="A262" s="74"/>
      <c r="B262" s="74"/>
      <c r="C262" s="74"/>
      <c r="D262" s="74"/>
      <c r="E262" s="74"/>
      <c r="F262" s="74"/>
      <c r="G262" s="74"/>
      <c r="H262" s="74"/>
      <c r="I262" s="75"/>
      <c r="J262" s="75"/>
      <c r="K262" s="74"/>
      <c r="L262" s="75"/>
      <c r="M262" s="74"/>
      <c r="N262" s="75"/>
      <c r="O262" s="74"/>
      <c r="P262" s="74"/>
    </row>
    <row r="263" spans="1:16" x14ac:dyDescent="0.25">
      <c r="A263" s="74"/>
      <c r="B263" s="74"/>
      <c r="C263" s="74"/>
      <c r="D263" s="74"/>
      <c r="E263" s="74"/>
      <c r="F263" s="74"/>
      <c r="G263" s="74"/>
      <c r="H263" s="74"/>
      <c r="I263" s="75"/>
      <c r="J263" s="75"/>
      <c r="K263" s="74"/>
      <c r="L263" s="75"/>
      <c r="M263" s="74"/>
      <c r="N263" s="75"/>
      <c r="O263" s="74"/>
      <c r="P263" s="74"/>
    </row>
    <row r="264" spans="1:16" x14ac:dyDescent="0.25">
      <c r="A264" s="74"/>
      <c r="B264" s="74"/>
      <c r="C264" s="74"/>
      <c r="D264" s="74"/>
      <c r="E264" s="74"/>
      <c r="F264" s="74"/>
      <c r="G264" s="74"/>
      <c r="H264" s="74"/>
      <c r="I264" s="75"/>
      <c r="J264" s="75"/>
      <c r="K264" s="74"/>
      <c r="L264" s="75"/>
      <c r="M264" s="74"/>
      <c r="N264" s="75"/>
      <c r="O264" s="74"/>
      <c r="P264" s="74"/>
    </row>
    <row r="265" spans="1:16" x14ac:dyDescent="0.25">
      <c r="A265" s="74"/>
      <c r="B265" s="74"/>
      <c r="C265" s="74"/>
      <c r="D265" s="74"/>
      <c r="E265" s="74"/>
      <c r="F265" s="74"/>
      <c r="G265" s="74"/>
      <c r="H265" s="74"/>
      <c r="I265" s="75"/>
      <c r="J265" s="75"/>
      <c r="K265" s="74"/>
      <c r="L265" s="75"/>
      <c r="M265" s="74"/>
      <c r="N265" s="75"/>
      <c r="O265" s="74"/>
      <c r="P265" s="74"/>
    </row>
    <row r="266" spans="1:16" x14ac:dyDescent="0.25">
      <c r="A266" s="74"/>
      <c r="B266" s="74"/>
      <c r="C266" s="74"/>
      <c r="D266" s="74"/>
      <c r="E266" s="74"/>
      <c r="F266" s="74"/>
      <c r="G266" s="74"/>
      <c r="H266" s="74"/>
      <c r="I266" s="75"/>
      <c r="J266" s="75"/>
      <c r="K266" s="74"/>
      <c r="L266" s="75"/>
      <c r="M266" s="74"/>
      <c r="N266" s="75"/>
      <c r="O266" s="74"/>
      <c r="P266" s="74"/>
    </row>
    <row r="267" spans="1:16" x14ac:dyDescent="0.25">
      <c r="A267" s="74"/>
      <c r="B267" s="74"/>
      <c r="C267" s="74"/>
      <c r="D267" s="74"/>
      <c r="E267" s="74"/>
      <c r="F267" s="74"/>
      <c r="G267" s="74"/>
      <c r="H267" s="74"/>
      <c r="I267" s="75"/>
      <c r="J267" s="75"/>
      <c r="K267" s="74"/>
      <c r="L267" s="75"/>
      <c r="M267" s="74"/>
      <c r="N267" s="75"/>
      <c r="O267" s="74"/>
      <c r="P267" s="74"/>
    </row>
    <row r="268" spans="1:16" x14ac:dyDescent="0.25">
      <c r="A268" s="74"/>
      <c r="B268" s="74"/>
      <c r="C268" s="74"/>
      <c r="D268" s="74"/>
      <c r="E268" s="74"/>
      <c r="F268" s="74"/>
      <c r="G268" s="74"/>
      <c r="H268" s="74"/>
      <c r="I268" s="75"/>
      <c r="J268" s="75"/>
      <c r="K268" s="74"/>
      <c r="L268" s="75"/>
      <c r="M268" s="74"/>
      <c r="N268" s="75"/>
      <c r="O268" s="74"/>
      <c r="P268" s="74"/>
    </row>
    <row r="269" spans="1:16" x14ac:dyDescent="0.25">
      <c r="A269" s="74"/>
      <c r="B269" s="74"/>
      <c r="C269" s="74"/>
      <c r="D269" s="74"/>
      <c r="E269" s="74"/>
      <c r="F269" s="74"/>
      <c r="G269" s="74"/>
      <c r="H269" s="74"/>
      <c r="I269" s="75"/>
      <c r="J269" s="75"/>
      <c r="K269" s="74"/>
      <c r="L269" s="75"/>
      <c r="M269" s="74"/>
      <c r="N269" s="75"/>
      <c r="O269" s="74"/>
      <c r="P269" s="74"/>
    </row>
    <row r="270" spans="1:16" x14ac:dyDescent="0.25">
      <c r="A270" s="74"/>
      <c r="B270" s="74"/>
      <c r="C270" s="74"/>
      <c r="D270" s="74"/>
      <c r="E270" s="74"/>
      <c r="F270" s="74"/>
      <c r="G270" s="74"/>
      <c r="H270" s="74"/>
      <c r="I270" s="75"/>
      <c r="J270" s="75"/>
      <c r="K270" s="74"/>
      <c r="L270" s="75"/>
      <c r="M270" s="74"/>
      <c r="N270" s="75"/>
      <c r="O270" s="74"/>
      <c r="P270" s="74"/>
    </row>
    <row r="271" spans="1:16" x14ac:dyDescent="0.25">
      <c r="A271" s="74"/>
      <c r="B271" s="74"/>
      <c r="C271" s="74"/>
      <c r="D271" s="74"/>
      <c r="E271" s="74"/>
      <c r="F271" s="74"/>
      <c r="G271" s="74"/>
      <c r="H271" s="74"/>
      <c r="I271" s="75"/>
      <c r="J271" s="75"/>
      <c r="K271" s="74"/>
      <c r="L271" s="75"/>
      <c r="M271" s="74"/>
      <c r="N271" s="75"/>
      <c r="O271" s="74"/>
      <c r="P271" s="74"/>
    </row>
    <row r="272" spans="1:16" x14ac:dyDescent="0.25">
      <c r="A272" s="74"/>
      <c r="B272" s="74"/>
      <c r="C272" s="74"/>
      <c r="D272" s="74"/>
      <c r="E272" s="74"/>
      <c r="F272" s="74"/>
      <c r="G272" s="74"/>
      <c r="H272" s="74"/>
      <c r="I272" s="75"/>
      <c r="J272" s="75"/>
      <c r="K272" s="74"/>
      <c r="L272" s="75"/>
      <c r="M272" s="74"/>
      <c r="N272" s="75"/>
      <c r="O272" s="74"/>
      <c r="P272" s="74"/>
    </row>
    <row r="273" spans="1:16" x14ac:dyDescent="0.25">
      <c r="A273" s="74"/>
      <c r="B273" s="74"/>
      <c r="C273" s="74"/>
      <c r="D273" s="74"/>
      <c r="E273" s="74"/>
      <c r="F273" s="74"/>
      <c r="G273" s="74"/>
      <c r="H273" s="74"/>
      <c r="I273" s="75"/>
      <c r="J273" s="75"/>
      <c r="K273" s="74"/>
      <c r="L273" s="75"/>
      <c r="M273" s="74"/>
      <c r="N273" s="75"/>
      <c r="O273" s="74"/>
      <c r="P273" s="74"/>
    </row>
    <row r="274" spans="1:16" x14ac:dyDescent="0.25">
      <c r="A274" s="74"/>
      <c r="B274" s="74"/>
      <c r="C274" s="74"/>
      <c r="D274" s="74"/>
      <c r="E274" s="74"/>
      <c r="F274" s="74"/>
      <c r="G274" s="74"/>
      <c r="H274" s="74"/>
      <c r="I274" s="75"/>
      <c r="J274" s="75"/>
      <c r="K274" s="74"/>
      <c r="L274" s="75"/>
      <c r="M274" s="74"/>
      <c r="N274" s="75"/>
      <c r="O274" s="74"/>
      <c r="P274" s="74"/>
    </row>
    <row r="275" spans="1:16" x14ac:dyDescent="0.25">
      <c r="A275" s="74"/>
      <c r="B275" s="74"/>
      <c r="C275" s="74"/>
      <c r="D275" s="74"/>
      <c r="E275" s="74"/>
      <c r="F275" s="74"/>
      <c r="G275" s="74"/>
      <c r="H275" s="74"/>
      <c r="I275" s="75"/>
      <c r="J275" s="75"/>
      <c r="K275" s="74"/>
      <c r="L275" s="75"/>
      <c r="M275" s="74"/>
      <c r="N275" s="75"/>
      <c r="O275" s="74"/>
      <c r="P275" s="74"/>
    </row>
    <row r="276" spans="1:16" x14ac:dyDescent="0.25">
      <c r="A276" s="74"/>
      <c r="B276" s="74"/>
      <c r="C276" s="74"/>
      <c r="D276" s="74"/>
      <c r="E276" s="74"/>
      <c r="F276" s="74"/>
      <c r="G276" s="74"/>
      <c r="H276" s="74"/>
      <c r="I276" s="75"/>
      <c r="J276" s="75"/>
      <c r="K276" s="74"/>
      <c r="L276" s="75"/>
      <c r="M276" s="74"/>
      <c r="N276" s="75"/>
      <c r="O276" s="74"/>
      <c r="P276" s="74"/>
    </row>
    <row r="277" spans="1:16" x14ac:dyDescent="0.25">
      <c r="A277" s="74"/>
      <c r="B277" s="74"/>
      <c r="C277" s="74"/>
      <c r="D277" s="74"/>
      <c r="E277" s="74"/>
      <c r="F277" s="74"/>
      <c r="G277" s="74"/>
      <c r="H277" s="74"/>
      <c r="I277" s="75"/>
      <c r="J277" s="75"/>
      <c r="K277" s="74"/>
      <c r="L277" s="75"/>
      <c r="M277" s="74"/>
      <c r="N277" s="75"/>
      <c r="O277" s="74"/>
      <c r="P277" s="74"/>
    </row>
    <row r="278" spans="1:16" x14ac:dyDescent="0.25">
      <c r="A278" s="74"/>
      <c r="B278" s="74"/>
      <c r="C278" s="74"/>
      <c r="D278" s="74"/>
      <c r="E278" s="74"/>
      <c r="F278" s="74"/>
      <c r="G278" s="74"/>
      <c r="H278" s="74"/>
      <c r="I278" s="75"/>
      <c r="J278" s="75"/>
      <c r="K278" s="74"/>
      <c r="L278" s="75"/>
      <c r="M278" s="74"/>
      <c r="N278" s="75"/>
      <c r="O278" s="74"/>
      <c r="P278" s="74"/>
    </row>
    <row r="279" spans="1:16" x14ac:dyDescent="0.25">
      <c r="A279" s="74"/>
      <c r="B279" s="74"/>
      <c r="C279" s="74"/>
      <c r="D279" s="74"/>
      <c r="E279" s="74"/>
      <c r="F279" s="74"/>
      <c r="G279" s="74"/>
      <c r="H279" s="74"/>
      <c r="I279" s="75"/>
      <c r="J279" s="75"/>
      <c r="K279" s="74"/>
      <c r="L279" s="75"/>
      <c r="M279" s="74"/>
      <c r="N279" s="75"/>
      <c r="O279" s="74"/>
      <c r="P279" s="74"/>
    </row>
    <row r="280" spans="1:16" x14ac:dyDescent="0.25">
      <c r="A280" s="74"/>
      <c r="B280" s="74"/>
      <c r="C280" s="74"/>
      <c r="D280" s="74"/>
      <c r="E280" s="74"/>
      <c r="F280" s="74"/>
      <c r="G280" s="74"/>
      <c r="H280" s="74"/>
      <c r="I280" s="75"/>
      <c r="J280" s="75"/>
      <c r="K280" s="74"/>
      <c r="L280" s="75"/>
      <c r="M280" s="74"/>
      <c r="N280" s="75"/>
      <c r="O280" s="74"/>
      <c r="P280" s="74"/>
    </row>
    <row r="281" spans="1:16" x14ac:dyDescent="0.25">
      <c r="A281" s="74"/>
      <c r="B281" s="74"/>
      <c r="C281" s="74"/>
      <c r="D281" s="74"/>
      <c r="E281" s="74"/>
      <c r="F281" s="74"/>
      <c r="G281" s="74"/>
      <c r="H281" s="74"/>
      <c r="I281" s="75"/>
      <c r="J281" s="75"/>
      <c r="K281" s="74"/>
      <c r="L281" s="75"/>
      <c r="M281" s="74"/>
      <c r="N281" s="75"/>
      <c r="O281" s="74"/>
      <c r="P281" s="74"/>
    </row>
    <row r="282" spans="1:16" x14ac:dyDescent="0.25">
      <c r="A282" s="74"/>
      <c r="B282" s="74"/>
      <c r="C282" s="74"/>
      <c r="D282" s="74"/>
      <c r="E282" s="74"/>
      <c r="F282" s="74"/>
      <c r="G282" s="74"/>
      <c r="H282" s="74"/>
      <c r="I282" s="75"/>
      <c r="J282" s="75"/>
      <c r="K282" s="74"/>
      <c r="L282" s="75"/>
      <c r="M282" s="74"/>
      <c r="N282" s="75"/>
      <c r="O282" s="74"/>
      <c r="P282" s="74"/>
    </row>
    <row r="283" spans="1:16" x14ac:dyDescent="0.25">
      <c r="A283" s="74"/>
      <c r="B283" s="74"/>
      <c r="C283" s="74"/>
      <c r="D283" s="74"/>
      <c r="E283" s="74"/>
      <c r="F283" s="74"/>
      <c r="G283" s="74"/>
      <c r="H283" s="74"/>
      <c r="I283" s="75"/>
      <c r="J283" s="75"/>
      <c r="K283" s="74"/>
      <c r="L283" s="75"/>
      <c r="M283" s="74"/>
      <c r="N283" s="75"/>
      <c r="O283" s="74"/>
      <c r="P283" s="74"/>
    </row>
    <row r="284" spans="1:16" x14ac:dyDescent="0.25">
      <c r="A284" s="74"/>
      <c r="B284" s="74"/>
      <c r="C284" s="74"/>
      <c r="D284" s="74"/>
      <c r="E284" s="74"/>
      <c r="F284" s="74"/>
      <c r="G284" s="74"/>
      <c r="H284" s="74"/>
      <c r="I284" s="75"/>
      <c r="J284" s="75"/>
      <c r="K284" s="74"/>
      <c r="L284" s="75"/>
      <c r="M284" s="74"/>
      <c r="N284" s="75"/>
      <c r="O284" s="74"/>
      <c r="P284" s="74"/>
    </row>
    <row r="285" spans="1:16" x14ac:dyDescent="0.25">
      <c r="A285" s="74"/>
      <c r="B285" s="74"/>
      <c r="C285" s="74"/>
      <c r="D285" s="74"/>
      <c r="E285" s="74"/>
      <c r="F285" s="74"/>
      <c r="G285" s="74"/>
      <c r="H285" s="74"/>
      <c r="I285" s="75"/>
      <c r="J285" s="75"/>
      <c r="K285" s="74"/>
      <c r="L285" s="75"/>
      <c r="M285" s="74"/>
      <c r="N285" s="75"/>
      <c r="O285" s="74"/>
      <c r="P285" s="74"/>
    </row>
    <row r="286" spans="1:16" x14ac:dyDescent="0.25">
      <c r="A286" s="74"/>
      <c r="B286" s="74"/>
      <c r="C286" s="74"/>
      <c r="D286" s="74"/>
      <c r="E286" s="74"/>
      <c r="F286" s="74"/>
      <c r="G286" s="74"/>
      <c r="H286" s="74"/>
      <c r="I286" s="75"/>
      <c r="J286" s="75"/>
      <c r="K286" s="74"/>
      <c r="L286" s="75"/>
      <c r="M286" s="74"/>
      <c r="N286" s="75"/>
      <c r="O286" s="74"/>
      <c r="P286" s="74"/>
    </row>
    <row r="287" spans="1:16" x14ac:dyDescent="0.25">
      <c r="A287" s="74"/>
      <c r="B287" s="74"/>
      <c r="C287" s="74"/>
      <c r="D287" s="74"/>
      <c r="E287" s="74"/>
      <c r="F287" s="74"/>
      <c r="G287" s="74"/>
      <c r="H287" s="74"/>
      <c r="I287" s="75"/>
      <c r="J287" s="75"/>
      <c r="K287" s="74"/>
      <c r="L287" s="75"/>
      <c r="M287" s="74"/>
      <c r="N287" s="75"/>
      <c r="O287" s="74"/>
      <c r="P287" s="74"/>
    </row>
    <row r="288" spans="1:16" x14ac:dyDescent="0.25">
      <c r="A288" s="74"/>
      <c r="B288" s="74"/>
      <c r="C288" s="74"/>
      <c r="D288" s="74"/>
      <c r="E288" s="74"/>
      <c r="F288" s="74"/>
      <c r="G288" s="74"/>
      <c r="H288" s="74"/>
      <c r="I288" s="75"/>
      <c r="J288" s="75"/>
      <c r="K288" s="74"/>
      <c r="L288" s="75"/>
      <c r="M288" s="74"/>
      <c r="N288" s="75"/>
      <c r="O288" s="74"/>
      <c r="P288" s="74"/>
    </row>
    <row r="289" spans="1:16" x14ac:dyDescent="0.25">
      <c r="A289" s="74"/>
      <c r="B289" s="74"/>
      <c r="C289" s="74"/>
      <c r="D289" s="74"/>
      <c r="E289" s="74"/>
      <c r="F289" s="74"/>
      <c r="G289" s="74"/>
      <c r="H289" s="74"/>
      <c r="I289" s="75"/>
      <c r="J289" s="75"/>
      <c r="K289" s="74"/>
      <c r="L289" s="75"/>
      <c r="M289" s="74"/>
      <c r="N289" s="75"/>
      <c r="O289" s="74"/>
      <c r="P289" s="74"/>
    </row>
    <row r="290" spans="1:16" x14ac:dyDescent="0.25">
      <c r="A290" s="74"/>
      <c r="B290" s="74"/>
      <c r="C290" s="74"/>
      <c r="D290" s="74"/>
      <c r="E290" s="74"/>
      <c r="F290" s="74"/>
      <c r="G290" s="74"/>
      <c r="H290" s="74"/>
      <c r="I290" s="75"/>
      <c r="J290" s="75"/>
      <c r="K290" s="74"/>
      <c r="L290" s="75"/>
      <c r="M290" s="74"/>
      <c r="N290" s="75"/>
      <c r="O290" s="74"/>
      <c r="P290" s="74"/>
    </row>
    <row r="291" spans="1:16" x14ac:dyDescent="0.25">
      <c r="A291" s="74"/>
      <c r="B291" s="74"/>
      <c r="C291" s="74"/>
      <c r="D291" s="74"/>
      <c r="E291" s="74"/>
      <c r="F291" s="74"/>
      <c r="G291" s="74"/>
      <c r="H291" s="74"/>
      <c r="I291" s="75"/>
      <c r="J291" s="75"/>
      <c r="K291" s="74"/>
      <c r="L291" s="75"/>
      <c r="M291" s="74"/>
      <c r="N291" s="75"/>
      <c r="O291" s="74"/>
      <c r="P291" s="74"/>
    </row>
    <row r="292" spans="1:16" x14ac:dyDescent="0.25">
      <c r="A292" s="74"/>
      <c r="B292" s="74"/>
      <c r="C292" s="74"/>
      <c r="D292" s="74"/>
      <c r="E292" s="74"/>
      <c r="F292" s="74"/>
      <c r="G292" s="74"/>
      <c r="H292" s="74"/>
      <c r="I292" s="75"/>
      <c r="J292" s="75"/>
      <c r="K292" s="74"/>
      <c r="L292" s="75"/>
      <c r="M292" s="74"/>
      <c r="N292" s="75"/>
      <c r="O292" s="74"/>
      <c r="P292" s="74"/>
    </row>
    <row r="293" spans="1:16" x14ac:dyDescent="0.25">
      <c r="A293" s="74"/>
      <c r="B293" s="74"/>
      <c r="C293" s="74"/>
      <c r="D293" s="74"/>
      <c r="E293" s="74"/>
      <c r="F293" s="74"/>
      <c r="G293" s="74"/>
      <c r="H293" s="74"/>
      <c r="I293" s="75"/>
      <c r="J293" s="75"/>
      <c r="K293" s="74"/>
      <c r="L293" s="75"/>
      <c r="M293" s="74"/>
      <c r="N293" s="75"/>
      <c r="O293" s="74"/>
      <c r="P293" s="74"/>
    </row>
    <row r="294" spans="1:16" x14ac:dyDescent="0.25">
      <c r="A294" s="74"/>
      <c r="B294" s="74"/>
      <c r="C294" s="74"/>
      <c r="D294" s="74"/>
      <c r="E294" s="74"/>
      <c r="F294" s="74"/>
      <c r="G294" s="74"/>
      <c r="H294" s="74"/>
      <c r="I294" s="75"/>
      <c r="J294" s="75"/>
      <c r="K294" s="74"/>
      <c r="L294" s="75"/>
      <c r="M294" s="74"/>
      <c r="N294" s="75"/>
      <c r="O294" s="74"/>
      <c r="P294" s="74"/>
    </row>
  </sheetData>
  <sheetProtection algorithmName="SHA-512" hashValue="HYl8N+SeuNx5mRgzjvCDU0BDZlaK5JUOCft1GdLnwfjXm48qRoE1a3RY97bqR0HTnOwGkvm1fHrCYXwxYXfHvg==" saltValue="BuObUIM52kQjDrOReyOMuQ==" spinCount="100000" sheet="1" objects="1" scenarios="1"/>
  <mergeCells count="5">
    <mergeCell ref="A1:O1"/>
    <mergeCell ref="A5:D5"/>
    <mergeCell ref="E4:I4"/>
    <mergeCell ref="K4:L4"/>
    <mergeCell ref="M4:N4"/>
  </mergeCells>
  <phoneticPr fontId="9" type="noConversion"/>
  <pageMargins left="0.7" right="0.7" top="0.75" bottom="0.75" header="0.51180555555555496" footer="0.51180555555555496"/>
  <pageSetup paperSize="9" scale="56" firstPageNumber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2"/>
  <sheetViews>
    <sheetView workbookViewId="0">
      <selection activeCell="C20" sqref="C20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6" style="11" customWidth="1"/>
    <col min="4" max="4" width="21.28515625" style="11" customWidth="1"/>
    <col min="5" max="5" width="9.5703125" style="11" customWidth="1"/>
    <col min="6" max="8" width="9.28515625" style="11" customWidth="1"/>
    <col min="9" max="9" width="9.28515625" style="23" customWidth="1"/>
    <col min="10" max="10" width="9.140625" style="23"/>
    <col min="11" max="11" width="9.140625" style="11"/>
    <col min="12" max="12" width="9.140625" style="23"/>
    <col min="13" max="13" width="9.140625" style="11"/>
    <col min="14" max="14" width="11.28515625" style="23" customWidth="1"/>
    <col min="15" max="15" width="11.7109375" style="11" customWidth="1"/>
    <col min="16" max="16" width="12.42578125" style="11" customWidth="1"/>
  </cols>
  <sheetData>
    <row r="1" spans="1:16" ht="15.75" x14ac:dyDescent="0.25">
      <c r="A1" s="126" t="s">
        <v>196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</row>
    <row r="2" spans="1:16" ht="38.25" x14ac:dyDescent="0.25">
      <c r="A2" s="33" t="s">
        <v>107</v>
      </c>
      <c r="B2" s="14" t="s">
        <v>88</v>
      </c>
      <c r="C2" s="34" t="s">
        <v>106</v>
      </c>
      <c r="D2" s="9" t="s">
        <v>89</v>
      </c>
      <c r="E2" s="118" t="s">
        <v>90</v>
      </c>
      <c r="F2" s="118"/>
      <c r="G2" s="118"/>
      <c r="H2" s="118"/>
      <c r="I2" s="118"/>
      <c r="J2" s="14"/>
      <c r="K2" s="118" t="s">
        <v>91</v>
      </c>
      <c r="L2" s="118"/>
      <c r="M2" s="128" t="s">
        <v>165</v>
      </c>
      <c r="N2" s="128"/>
      <c r="O2" s="14"/>
      <c r="P2" s="13"/>
    </row>
    <row r="3" spans="1:16" ht="64.5" x14ac:dyDescent="0.25">
      <c r="A3" s="117" t="s">
        <v>174</v>
      </c>
      <c r="B3" s="117"/>
      <c r="C3" s="117"/>
      <c r="D3" s="117"/>
      <c r="E3" s="16" t="s">
        <v>94</v>
      </c>
      <c r="F3" s="16" t="s">
        <v>95</v>
      </c>
      <c r="G3" s="16" t="s">
        <v>96</v>
      </c>
      <c r="H3" s="16" t="s">
        <v>97</v>
      </c>
      <c r="I3" s="17" t="s">
        <v>98</v>
      </c>
      <c r="J3" s="18" t="s">
        <v>99</v>
      </c>
      <c r="K3" s="16" t="s">
        <v>94</v>
      </c>
      <c r="L3" s="19" t="s">
        <v>100</v>
      </c>
      <c r="M3" s="16" t="s">
        <v>101</v>
      </c>
      <c r="N3" s="16" t="s">
        <v>187</v>
      </c>
      <c r="O3" s="14" t="s">
        <v>93</v>
      </c>
      <c r="P3" s="14" t="s">
        <v>102</v>
      </c>
    </row>
    <row r="4" spans="1:16" ht="30" customHeight="1" x14ac:dyDescent="0.25">
      <c r="A4" s="4">
        <v>1</v>
      </c>
      <c r="B4" s="27" t="s">
        <v>175</v>
      </c>
      <c r="C4" s="21" t="s">
        <v>176</v>
      </c>
      <c r="D4" s="22" t="s">
        <v>177</v>
      </c>
      <c r="E4" s="59">
        <v>288.52499999999998</v>
      </c>
      <c r="F4" s="59">
        <f>E4/4</f>
        <v>72.131249999999994</v>
      </c>
      <c r="G4" s="59">
        <f>F4/$F$12*$G$12</f>
        <v>85.538564618267202</v>
      </c>
      <c r="H4" s="59">
        <v>30</v>
      </c>
      <c r="I4" s="59">
        <v>375</v>
      </c>
      <c r="J4" s="59">
        <f>G4+I4</f>
        <v>460.53856461826717</v>
      </c>
      <c r="K4" s="59">
        <v>34.4</v>
      </c>
      <c r="L4" s="59">
        <f>K4/$K$7*$L$7</f>
        <v>50.588235294117645</v>
      </c>
      <c r="M4" s="59">
        <v>30</v>
      </c>
      <c r="N4" s="59">
        <f>M4/$M$6*$N$6</f>
        <v>42.857142857142854</v>
      </c>
      <c r="O4" s="59">
        <f>F4+H4+K4+M4</f>
        <v>166.53125</v>
      </c>
      <c r="P4" s="59">
        <f>J4+L4+N4</f>
        <v>553.98394276952763</v>
      </c>
    </row>
    <row r="5" spans="1:16" ht="30" customHeight="1" x14ac:dyDescent="0.25">
      <c r="A5" s="4">
        <v>2</v>
      </c>
      <c r="B5" s="27" t="s">
        <v>167</v>
      </c>
      <c r="C5" s="21" t="s">
        <v>168</v>
      </c>
      <c r="D5" s="22" t="s">
        <v>177</v>
      </c>
      <c r="E5" s="59">
        <v>101.24</v>
      </c>
      <c r="F5" s="59">
        <f t="shared" ref="F5:F12" si="0">E5/4</f>
        <v>25.31</v>
      </c>
      <c r="G5" s="59">
        <f t="shared" ref="G5:G11" si="1">F5/$F$12*$G$12</f>
        <v>30.014467661219552</v>
      </c>
      <c r="H5" s="59">
        <v>0</v>
      </c>
      <c r="I5" s="59">
        <v>0</v>
      </c>
      <c r="J5" s="59">
        <f t="shared" ref="J5:J12" si="2">G5+I5</f>
        <v>30.014467661219552</v>
      </c>
      <c r="K5" s="59">
        <v>136.15</v>
      </c>
      <c r="L5" s="59">
        <f t="shared" ref="L5:L6" si="3">K5/$K$7*$L$7</f>
        <v>200.22058823529414</v>
      </c>
      <c r="M5" s="59">
        <v>20</v>
      </c>
      <c r="N5" s="59">
        <f>M5/$M$6*$N$6</f>
        <v>28.571428571428569</v>
      </c>
      <c r="O5" s="59">
        <f t="shared" ref="O5:O12" si="4">F5+H5+K5+M5</f>
        <v>181.46</v>
      </c>
      <c r="P5" s="59">
        <f t="shared" ref="P5:P12" si="5">J5+L5+N5</f>
        <v>258.80648446794225</v>
      </c>
    </row>
    <row r="6" spans="1:16" ht="30" customHeight="1" x14ac:dyDescent="0.25">
      <c r="A6" s="8">
        <v>3</v>
      </c>
      <c r="B6" s="24" t="s">
        <v>152</v>
      </c>
      <c r="C6" s="21" t="s">
        <v>151</v>
      </c>
      <c r="D6" s="22" t="s">
        <v>177</v>
      </c>
      <c r="E6" s="60">
        <v>222.8</v>
      </c>
      <c r="F6" s="59">
        <f t="shared" si="0"/>
        <v>55.7</v>
      </c>
      <c r="G6" s="59">
        <f t="shared" si="1"/>
        <v>66.053174584351211</v>
      </c>
      <c r="H6" s="60">
        <v>30</v>
      </c>
      <c r="I6" s="60">
        <v>375</v>
      </c>
      <c r="J6" s="59">
        <f t="shared" si="2"/>
        <v>441.05317458435121</v>
      </c>
      <c r="K6" s="60">
        <v>37.9</v>
      </c>
      <c r="L6" s="59">
        <f t="shared" si="3"/>
        <v>55.735294117647058</v>
      </c>
      <c r="M6" s="60">
        <v>140</v>
      </c>
      <c r="N6" s="60">
        <v>200</v>
      </c>
      <c r="O6" s="59">
        <f t="shared" si="4"/>
        <v>263.60000000000002</v>
      </c>
      <c r="P6" s="59">
        <f t="shared" si="5"/>
        <v>696.78846870199823</v>
      </c>
    </row>
    <row r="7" spans="1:16" ht="30" customHeight="1" x14ac:dyDescent="0.25">
      <c r="A7" s="8">
        <v>4</v>
      </c>
      <c r="B7" s="24" t="s">
        <v>154</v>
      </c>
      <c r="C7" s="21" t="s">
        <v>153</v>
      </c>
      <c r="D7" s="22" t="s">
        <v>177</v>
      </c>
      <c r="E7" s="60">
        <v>154.9</v>
      </c>
      <c r="F7" s="59">
        <f t="shared" si="0"/>
        <v>38.725000000000001</v>
      </c>
      <c r="G7" s="59">
        <f t="shared" si="1"/>
        <v>45.922965633375235</v>
      </c>
      <c r="H7" s="60">
        <v>0</v>
      </c>
      <c r="I7" s="60">
        <v>0</v>
      </c>
      <c r="J7" s="59">
        <f t="shared" si="2"/>
        <v>45.922965633375235</v>
      </c>
      <c r="K7" s="60">
        <v>204</v>
      </c>
      <c r="L7" s="60">
        <v>300</v>
      </c>
      <c r="M7" s="60">
        <v>40</v>
      </c>
      <c r="N7" s="59">
        <f t="shared" ref="N7:N12" si="6">M7/$M$6*$N$6</f>
        <v>57.142857142857139</v>
      </c>
      <c r="O7" s="59">
        <f t="shared" si="4"/>
        <v>282.72500000000002</v>
      </c>
      <c r="P7" s="59">
        <f t="shared" si="5"/>
        <v>403.06582277623238</v>
      </c>
    </row>
    <row r="8" spans="1:16" ht="30" customHeight="1" x14ac:dyDescent="0.25">
      <c r="A8" s="8">
        <v>5</v>
      </c>
      <c r="B8" s="24" t="s">
        <v>164</v>
      </c>
      <c r="C8" s="21" t="s">
        <v>178</v>
      </c>
      <c r="D8" s="22" t="s">
        <v>177</v>
      </c>
      <c r="E8" s="60">
        <v>104.605</v>
      </c>
      <c r="F8" s="59">
        <f t="shared" si="0"/>
        <v>26.151250000000001</v>
      </c>
      <c r="G8" s="59">
        <f t="shared" si="1"/>
        <v>31.01208405473994</v>
      </c>
      <c r="H8" s="60">
        <v>0</v>
      </c>
      <c r="I8" s="60">
        <v>0</v>
      </c>
      <c r="J8" s="59">
        <f t="shared" si="2"/>
        <v>31.01208405473994</v>
      </c>
      <c r="K8" s="60">
        <v>42.6</v>
      </c>
      <c r="L8" s="59">
        <f t="shared" ref="L8:L12" si="7">K8/$K$7*$L$7</f>
        <v>62.647058823529413</v>
      </c>
      <c r="M8" s="60">
        <v>30</v>
      </c>
      <c r="N8" s="59">
        <f t="shared" si="6"/>
        <v>42.857142857142854</v>
      </c>
      <c r="O8" s="59">
        <f t="shared" si="4"/>
        <v>98.751249999999999</v>
      </c>
      <c r="P8" s="59">
        <f t="shared" si="5"/>
        <v>136.5162857354122</v>
      </c>
    </row>
    <row r="9" spans="1:16" ht="30" customHeight="1" x14ac:dyDescent="0.25">
      <c r="A9" s="8">
        <v>6</v>
      </c>
      <c r="B9" s="24" t="s">
        <v>179</v>
      </c>
      <c r="C9" s="21" t="s">
        <v>180</v>
      </c>
      <c r="D9" s="22" t="s">
        <v>177</v>
      </c>
      <c r="E9" s="60">
        <v>10</v>
      </c>
      <c r="F9" s="59">
        <f t="shared" si="0"/>
        <v>2.5</v>
      </c>
      <c r="G9" s="59">
        <f t="shared" si="1"/>
        <v>2.9646846761378463</v>
      </c>
      <c r="H9" s="60">
        <v>0</v>
      </c>
      <c r="I9" s="60">
        <v>0</v>
      </c>
      <c r="J9" s="59">
        <f t="shared" si="2"/>
        <v>2.9646846761378463</v>
      </c>
      <c r="K9" s="60">
        <v>82.25</v>
      </c>
      <c r="L9" s="59">
        <f t="shared" si="7"/>
        <v>120.95588235294117</v>
      </c>
      <c r="M9" s="60">
        <v>0</v>
      </c>
      <c r="N9" s="59">
        <f t="shared" si="6"/>
        <v>0</v>
      </c>
      <c r="O9" s="59">
        <f t="shared" si="4"/>
        <v>84.75</v>
      </c>
      <c r="P9" s="59">
        <f t="shared" si="5"/>
        <v>123.92056702907902</v>
      </c>
    </row>
    <row r="10" spans="1:16" ht="30" customHeight="1" x14ac:dyDescent="0.25">
      <c r="A10" s="8">
        <v>7</v>
      </c>
      <c r="B10" s="24" t="s">
        <v>181</v>
      </c>
      <c r="C10" s="21" t="s">
        <v>182</v>
      </c>
      <c r="D10" s="22" t="s">
        <v>177</v>
      </c>
      <c r="E10" s="60">
        <v>154</v>
      </c>
      <c r="F10" s="59">
        <f t="shared" si="0"/>
        <v>38.5</v>
      </c>
      <c r="G10" s="59">
        <f t="shared" si="1"/>
        <v>45.656144012522823</v>
      </c>
      <c r="H10" s="60">
        <v>0</v>
      </c>
      <c r="I10" s="60">
        <v>0</v>
      </c>
      <c r="J10" s="59">
        <f t="shared" si="2"/>
        <v>45.656144012522823</v>
      </c>
      <c r="K10" s="60">
        <v>0</v>
      </c>
      <c r="L10" s="59">
        <f t="shared" si="7"/>
        <v>0</v>
      </c>
      <c r="M10" s="60">
        <v>0</v>
      </c>
      <c r="N10" s="59">
        <f t="shared" si="6"/>
        <v>0</v>
      </c>
      <c r="O10" s="59">
        <f t="shared" si="4"/>
        <v>38.5</v>
      </c>
      <c r="P10" s="59">
        <f t="shared" si="5"/>
        <v>45.656144012522823</v>
      </c>
    </row>
    <row r="11" spans="1:16" ht="30" customHeight="1" x14ac:dyDescent="0.25">
      <c r="A11" s="8">
        <v>8</v>
      </c>
      <c r="B11" s="24" t="s">
        <v>183</v>
      </c>
      <c r="C11" s="21" t="s">
        <v>172</v>
      </c>
      <c r="D11" s="22" t="s">
        <v>177</v>
      </c>
      <c r="E11" s="60">
        <v>56.695</v>
      </c>
      <c r="F11" s="59">
        <f t="shared" si="0"/>
        <v>14.17375</v>
      </c>
      <c r="G11" s="59">
        <f t="shared" si="1"/>
        <v>16.808279771363516</v>
      </c>
      <c r="H11" s="60">
        <v>0</v>
      </c>
      <c r="I11" s="60">
        <v>0</v>
      </c>
      <c r="J11" s="59">
        <f t="shared" si="2"/>
        <v>16.808279771363516</v>
      </c>
      <c r="K11" s="60">
        <v>49.65</v>
      </c>
      <c r="L11" s="59">
        <f t="shared" si="7"/>
        <v>73.014705882352942</v>
      </c>
      <c r="M11" s="60">
        <v>0</v>
      </c>
      <c r="N11" s="59">
        <f t="shared" si="6"/>
        <v>0</v>
      </c>
      <c r="O11" s="59">
        <f t="shared" si="4"/>
        <v>63.823749999999997</v>
      </c>
      <c r="P11" s="59">
        <f t="shared" si="5"/>
        <v>89.822985653716458</v>
      </c>
    </row>
    <row r="12" spans="1:16" ht="30" customHeight="1" x14ac:dyDescent="0.25">
      <c r="A12" s="8">
        <v>9</v>
      </c>
      <c r="B12" s="24" t="s">
        <v>184</v>
      </c>
      <c r="C12" s="39" t="s">
        <v>185</v>
      </c>
      <c r="D12" s="22" t="s">
        <v>177</v>
      </c>
      <c r="E12" s="60">
        <v>421.63</v>
      </c>
      <c r="F12" s="59">
        <f t="shared" si="0"/>
        <v>105.4075</v>
      </c>
      <c r="G12" s="60">
        <v>125</v>
      </c>
      <c r="H12" s="60">
        <v>0</v>
      </c>
      <c r="I12" s="60">
        <v>0</v>
      </c>
      <c r="J12" s="59">
        <f t="shared" si="2"/>
        <v>125</v>
      </c>
      <c r="K12" s="60">
        <v>135.80000000000001</v>
      </c>
      <c r="L12" s="59">
        <f t="shared" si="7"/>
        <v>199.70588235294119</v>
      </c>
      <c r="M12" s="60">
        <v>130</v>
      </c>
      <c r="N12" s="59">
        <f t="shared" si="6"/>
        <v>185.71428571428572</v>
      </c>
      <c r="O12" s="59">
        <f t="shared" si="4"/>
        <v>371.20749999999998</v>
      </c>
      <c r="P12" s="59">
        <f t="shared" si="5"/>
        <v>510.42016806722694</v>
      </c>
    </row>
  </sheetData>
  <sheetProtection algorithmName="SHA-512" hashValue="kwak23x46f4SKFe9f/o7sH4ycvgK1bmOTSIswdEUIQkvRynf9glHZPc4N++1Er3DSOmUoivpAynLXIk0PkoJaw==" saltValue="+7DESy6/fB8qv+aQ1xVDuA==" spinCount="100000" sheet="1" objects="1" scenarios="1"/>
  <mergeCells count="5">
    <mergeCell ref="A1:O1"/>
    <mergeCell ref="A3:D3"/>
    <mergeCell ref="E2:I2"/>
    <mergeCell ref="K2:L2"/>
    <mergeCell ref="M2:N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6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25"/>
  <sheetViews>
    <sheetView topLeftCell="A4" workbookViewId="0">
      <selection activeCell="U11" sqref="U11"/>
    </sheetView>
  </sheetViews>
  <sheetFormatPr defaultRowHeight="15" x14ac:dyDescent="0.25"/>
  <cols>
    <col min="1" max="1" width="3.85546875" style="1" customWidth="1"/>
    <col min="2" max="2" width="10.5703125" style="11" customWidth="1"/>
    <col min="3" max="3" width="17.42578125" style="11" customWidth="1"/>
    <col min="4" max="4" width="21.85546875" style="11" customWidth="1"/>
    <col min="5" max="5" width="9.5703125" style="11" customWidth="1"/>
    <col min="6" max="8" width="9.28515625" style="11" customWidth="1"/>
    <col min="9" max="9" width="9.28515625" style="23" customWidth="1"/>
    <col min="10" max="10" width="9.140625" style="23"/>
    <col min="11" max="11" width="9.140625" style="11"/>
    <col min="12" max="12" width="9.140625" style="23"/>
    <col min="13" max="13" width="9.140625" style="11"/>
    <col min="14" max="14" width="11.28515625" style="23" customWidth="1"/>
    <col min="15" max="15" width="11.7109375" style="11" customWidth="1"/>
    <col min="16" max="16" width="12.42578125" style="11" customWidth="1"/>
  </cols>
  <sheetData>
    <row r="1" spans="1:16" ht="15.75" x14ac:dyDescent="0.25">
      <c r="A1" s="115" t="s">
        <v>197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</row>
    <row r="2" spans="1:16" x14ac:dyDescent="0.25">
      <c r="A2" s="95"/>
      <c r="B2" s="72"/>
      <c r="C2" s="72"/>
      <c r="D2" s="72"/>
      <c r="E2" s="72"/>
      <c r="F2" s="72"/>
      <c r="G2" s="72"/>
      <c r="H2" s="72"/>
      <c r="I2" s="73"/>
      <c r="J2" s="73"/>
      <c r="K2" s="72"/>
      <c r="L2" s="73"/>
      <c r="M2" s="72"/>
      <c r="N2" s="73"/>
      <c r="O2" s="72"/>
    </row>
    <row r="3" spans="1:16" ht="15.75" x14ac:dyDescent="0.25">
      <c r="A3" s="136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6" ht="38.25" x14ac:dyDescent="0.25">
      <c r="A4" s="33" t="s">
        <v>107</v>
      </c>
      <c r="B4" s="14" t="s">
        <v>88</v>
      </c>
      <c r="C4" s="34" t="s">
        <v>106</v>
      </c>
      <c r="D4" s="9" t="s">
        <v>89</v>
      </c>
      <c r="E4" s="137" t="s">
        <v>90</v>
      </c>
      <c r="F4" s="139"/>
      <c r="G4" s="139"/>
      <c r="H4" s="139"/>
      <c r="I4" s="138"/>
      <c r="J4" s="14"/>
      <c r="K4" s="137" t="s">
        <v>91</v>
      </c>
      <c r="L4" s="138"/>
      <c r="M4" s="137" t="s">
        <v>92</v>
      </c>
      <c r="N4" s="138"/>
      <c r="O4" s="14"/>
      <c r="P4" s="13"/>
    </row>
    <row r="5" spans="1:16" ht="64.5" x14ac:dyDescent="0.25">
      <c r="A5" s="133" t="s">
        <v>0</v>
      </c>
      <c r="B5" s="134"/>
      <c r="C5" s="134"/>
      <c r="D5" s="135"/>
      <c r="E5" s="16" t="s">
        <v>94</v>
      </c>
      <c r="F5" s="16" t="s">
        <v>95</v>
      </c>
      <c r="G5" s="16" t="s">
        <v>96</v>
      </c>
      <c r="H5" s="16" t="s">
        <v>97</v>
      </c>
      <c r="I5" s="17" t="s">
        <v>98</v>
      </c>
      <c r="J5" s="18" t="s">
        <v>99</v>
      </c>
      <c r="K5" s="16" t="s">
        <v>94</v>
      </c>
      <c r="L5" s="19" t="s">
        <v>100</v>
      </c>
      <c r="M5" s="16" t="s">
        <v>101</v>
      </c>
      <c r="N5" s="16" t="s">
        <v>104</v>
      </c>
      <c r="O5" s="14" t="s">
        <v>93</v>
      </c>
      <c r="P5" s="14" t="s">
        <v>102</v>
      </c>
    </row>
    <row r="6" spans="1:16" ht="30" customHeight="1" x14ac:dyDescent="0.25">
      <c r="A6" s="4">
        <v>1</v>
      </c>
      <c r="B6" s="47" t="s">
        <v>122</v>
      </c>
      <c r="C6" s="39" t="s">
        <v>120</v>
      </c>
      <c r="D6" s="22" t="s">
        <v>166</v>
      </c>
      <c r="E6" s="59">
        <v>219.625</v>
      </c>
      <c r="F6" s="59">
        <f>E6/4</f>
        <v>54.90625</v>
      </c>
      <c r="G6" s="59">
        <f>F6*$G$22/$F$22</f>
        <v>65.11188719967744</v>
      </c>
      <c r="H6" s="59">
        <v>0</v>
      </c>
      <c r="I6" s="59">
        <f t="shared" ref="I6:I9" si="0">H6*$I$10/$H$10</f>
        <v>0</v>
      </c>
      <c r="J6" s="59">
        <f>G6+I6</f>
        <v>65.11188719967744</v>
      </c>
      <c r="K6" s="59">
        <v>62.55</v>
      </c>
      <c r="L6" s="62">
        <f>K6*$L$14/$K$14</f>
        <v>63.245702730030338</v>
      </c>
      <c r="M6" s="59">
        <v>30</v>
      </c>
      <c r="N6" s="59">
        <f>M6*$N$11/$M$11</f>
        <v>42.857142857142854</v>
      </c>
      <c r="O6" s="59">
        <f>F6+H6+K6+M6</f>
        <v>147.45625000000001</v>
      </c>
      <c r="P6" s="59">
        <f>J6+L6+N6</f>
        <v>171.21473278685065</v>
      </c>
    </row>
    <row r="7" spans="1:16" ht="30" customHeight="1" x14ac:dyDescent="0.25">
      <c r="A7" s="4">
        <v>2</v>
      </c>
      <c r="B7" s="47" t="s">
        <v>146</v>
      </c>
      <c r="C7" s="39" t="s">
        <v>145</v>
      </c>
      <c r="D7" s="22" t="s">
        <v>166</v>
      </c>
      <c r="E7" s="59">
        <v>381.25</v>
      </c>
      <c r="F7" s="59">
        <f t="shared" ref="F7:F24" si="1">E7/4</f>
        <v>95.3125</v>
      </c>
      <c r="G7" s="59">
        <f t="shared" ref="G7:G21" si="2">F7*$G$22/$F$22</f>
        <v>113.02860327775538</v>
      </c>
      <c r="H7" s="59">
        <v>0</v>
      </c>
      <c r="I7" s="59">
        <f t="shared" si="0"/>
        <v>0</v>
      </c>
      <c r="J7" s="59">
        <f t="shared" ref="J7:J24" si="3">G7+I7</f>
        <v>113.02860327775538</v>
      </c>
      <c r="K7" s="59">
        <v>28.9</v>
      </c>
      <c r="L7" s="62">
        <f t="shared" ref="L7:L13" si="4">K7*$L$14/$K$14</f>
        <v>29.221435793731043</v>
      </c>
      <c r="M7" s="59">
        <v>0</v>
      </c>
      <c r="N7" s="59">
        <f t="shared" ref="N7:N10" si="5">M7*$N$11/$M$11</f>
        <v>0</v>
      </c>
      <c r="O7" s="59">
        <f t="shared" ref="O7:O24" si="6">F7+H7+K7+M7</f>
        <v>124.21250000000001</v>
      </c>
      <c r="P7" s="59">
        <f t="shared" ref="P7:P24" si="7">J7+L7+N7</f>
        <v>142.25003907148641</v>
      </c>
    </row>
    <row r="8" spans="1:16" ht="30" customHeight="1" x14ac:dyDescent="0.25">
      <c r="A8" s="4">
        <v>3</v>
      </c>
      <c r="B8" s="47" t="s">
        <v>1</v>
      </c>
      <c r="C8" s="39" t="s">
        <v>2</v>
      </c>
      <c r="D8" s="22" t="s">
        <v>166</v>
      </c>
      <c r="E8" s="59">
        <v>264.125</v>
      </c>
      <c r="F8" s="59">
        <f t="shared" si="1"/>
        <v>66.03125</v>
      </c>
      <c r="G8" s="59">
        <f t="shared" si="2"/>
        <v>78.304734008490854</v>
      </c>
      <c r="H8" s="59">
        <v>0</v>
      </c>
      <c r="I8" s="59">
        <f t="shared" si="0"/>
        <v>0</v>
      </c>
      <c r="J8" s="59">
        <f t="shared" si="3"/>
        <v>78.304734008490854</v>
      </c>
      <c r="K8" s="59">
        <v>43.55</v>
      </c>
      <c r="L8" s="62">
        <f t="shared" si="4"/>
        <v>44.034378159757331</v>
      </c>
      <c r="M8" s="59">
        <v>0</v>
      </c>
      <c r="N8" s="59">
        <f t="shared" si="5"/>
        <v>0</v>
      </c>
      <c r="O8" s="59">
        <f t="shared" si="6"/>
        <v>109.58125</v>
      </c>
      <c r="P8" s="59">
        <f t="shared" si="7"/>
        <v>122.33911216824819</v>
      </c>
    </row>
    <row r="9" spans="1:16" ht="30" customHeight="1" x14ac:dyDescent="0.25">
      <c r="A9" s="4">
        <v>4</v>
      </c>
      <c r="B9" s="47" t="s">
        <v>175</v>
      </c>
      <c r="C9" s="39" t="s">
        <v>176</v>
      </c>
      <c r="D9" s="22" t="s">
        <v>166</v>
      </c>
      <c r="E9" s="59">
        <v>288.52499999999998</v>
      </c>
      <c r="F9" s="59">
        <f t="shared" si="1"/>
        <v>72.131249999999994</v>
      </c>
      <c r="G9" s="59">
        <f t="shared" si="2"/>
        <v>85.538564618267202</v>
      </c>
      <c r="H9" s="59">
        <v>30</v>
      </c>
      <c r="I9" s="59">
        <f t="shared" si="0"/>
        <v>67.567567567567565</v>
      </c>
      <c r="J9" s="59">
        <f t="shared" si="3"/>
        <v>153.10613218583478</v>
      </c>
      <c r="K9" s="59">
        <v>34.4</v>
      </c>
      <c r="L9" s="62">
        <f t="shared" si="4"/>
        <v>34.782608695652172</v>
      </c>
      <c r="M9" s="59">
        <v>30</v>
      </c>
      <c r="N9" s="59">
        <f t="shared" si="5"/>
        <v>42.857142857142854</v>
      </c>
      <c r="O9" s="59">
        <f t="shared" si="6"/>
        <v>166.53125</v>
      </c>
      <c r="P9" s="59">
        <f t="shared" si="7"/>
        <v>230.74588373862983</v>
      </c>
    </row>
    <row r="10" spans="1:16" ht="30" customHeight="1" x14ac:dyDescent="0.25">
      <c r="A10" s="4">
        <v>5</v>
      </c>
      <c r="B10" s="47" t="s">
        <v>138</v>
      </c>
      <c r="C10" s="39" t="s">
        <v>137</v>
      </c>
      <c r="D10" s="22" t="s">
        <v>166</v>
      </c>
      <c r="E10" s="59">
        <v>100</v>
      </c>
      <c r="F10" s="59">
        <f t="shared" si="1"/>
        <v>25</v>
      </c>
      <c r="G10" s="59">
        <f t="shared" si="2"/>
        <v>29.646846761378459</v>
      </c>
      <c r="H10" s="59">
        <v>166.5</v>
      </c>
      <c r="I10" s="59">
        <v>375</v>
      </c>
      <c r="J10" s="59">
        <f t="shared" si="3"/>
        <v>404.64684676137847</v>
      </c>
      <c r="K10" s="59">
        <v>33.4</v>
      </c>
      <c r="L10" s="62">
        <f t="shared" si="4"/>
        <v>33.771486349848331</v>
      </c>
      <c r="M10" s="59">
        <v>0</v>
      </c>
      <c r="N10" s="59">
        <f t="shared" si="5"/>
        <v>0</v>
      </c>
      <c r="O10" s="59">
        <f t="shared" si="6"/>
        <v>224.9</v>
      </c>
      <c r="P10" s="59">
        <f t="shared" si="7"/>
        <v>438.41833311122679</v>
      </c>
    </row>
    <row r="11" spans="1:16" ht="30" customHeight="1" x14ac:dyDescent="0.25">
      <c r="A11" s="4">
        <v>7</v>
      </c>
      <c r="B11" s="47" t="s">
        <v>152</v>
      </c>
      <c r="C11" s="39" t="s">
        <v>151</v>
      </c>
      <c r="D11" s="22" t="s">
        <v>166</v>
      </c>
      <c r="E11" s="59">
        <v>222.8</v>
      </c>
      <c r="F11" s="59">
        <f t="shared" si="1"/>
        <v>55.7</v>
      </c>
      <c r="G11" s="59">
        <f t="shared" si="2"/>
        <v>66.053174584351211</v>
      </c>
      <c r="H11" s="59">
        <v>30</v>
      </c>
      <c r="I11" s="59">
        <f>H11*$I$10/$H$10</f>
        <v>67.567567567567565</v>
      </c>
      <c r="J11" s="59">
        <f t="shared" si="3"/>
        <v>133.62074215191876</v>
      </c>
      <c r="K11" s="59">
        <v>37.9</v>
      </c>
      <c r="L11" s="62">
        <f t="shared" si="4"/>
        <v>38.321536905965623</v>
      </c>
      <c r="M11" s="59">
        <v>140</v>
      </c>
      <c r="N11" s="59">
        <v>200</v>
      </c>
      <c r="O11" s="59">
        <f t="shared" si="6"/>
        <v>263.60000000000002</v>
      </c>
      <c r="P11" s="59">
        <f t="shared" si="7"/>
        <v>371.94227905788438</v>
      </c>
    </row>
    <row r="12" spans="1:16" ht="30" customHeight="1" x14ac:dyDescent="0.25">
      <c r="A12" s="4">
        <v>8</v>
      </c>
      <c r="B12" s="47" t="s">
        <v>3</v>
      </c>
      <c r="C12" s="39" t="s">
        <v>4</v>
      </c>
      <c r="D12" s="22" t="s">
        <v>166</v>
      </c>
      <c r="E12" s="59">
        <v>88.02</v>
      </c>
      <c r="F12" s="59">
        <f t="shared" si="1"/>
        <v>22.004999999999999</v>
      </c>
      <c r="G12" s="59">
        <f t="shared" si="2"/>
        <v>26.09515451936532</v>
      </c>
      <c r="H12" s="59">
        <v>0</v>
      </c>
      <c r="I12" s="59">
        <f t="shared" ref="I12:I24" si="8">H12*$I$10/$H$10</f>
        <v>0</v>
      </c>
      <c r="J12" s="59">
        <f t="shared" si="3"/>
        <v>26.09515451936532</v>
      </c>
      <c r="K12" s="59">
        <v>177.25</v>
      </c>
      <c r="L12" s="62">
        <f t="shared" si="4"/>
        <v>179.22143579373105</v>
      </c>
      <c r="M12" s="59">
        <v>0</v>
      </c>
      <c r="N12" s="59">
        <f t="shared" ref="N12:N24" si="9">M12*$N$11/$M$11</f>
        <v>0</v>
      </c>
      <c r="O12" s="59">
        <f t="shared" si="6"/>
        <v>199.255</v>
      </c>
      <c r="P12" s="59">
        <f t="shared" si="7"/>
        <v>205.31659031309636</v>
      </c>
    </row>
    <row r="13" spans="1:16" ht="30" customHeight="1" x14ac:dyDescent="0.25">
      <c r="A13" s="4">
        <v>9</v>
      </c>
      <c r="B13" s="47" t="s">
        <v>124</v>
      </c>
      <c r="C13" s="39" t="s">
        <v>113</v>
      </c>
      <c r="D13" s="22" t="s">
        <v>166</v>
      </c>
      <c r="E13" s="59">
        <v>227.35</v>
      </c>
      <c r="F13" s="59">
        <f t="shared" si="1"/>
        <v>56.837499999999999</v>
      </c>
      <c r="G13" s="59">
        <f t="shared" si="2"/>
        <v>67.40210611199393</v>
      </c>
      <c r="H13" s="59">
        <v>0</v>
      </c>
      <c r="I13" s="59">
        <f t="shared" si="8"/>
        <v>0</v>
      </c>
      <c r="J13" s="59">
        <f t="shared" si="3"/>
        <v>67.40210611199393</v>
      </c>
      <c r="K13" s="59">
        <v>0.65</v>
      </c>
      <c r="L13" s="62">
        <f t="shared" si="4"/>
        <v>0.65722952477249752</v>
      </c>
      <c r="M13" s="59">
        <v>0</v>
      </c>
      <c r="N13" s="59">
        <f t="shared" si="9"/>
        <v>0</v>
      </c>
      <c r="O13" s="59">
        <f t="shared" si="6"/>
        <v>57.487499999999997</v>
      </c>
      <c r="P13" s="59">
        <f t="shared" si="7"/>
        <v>68.059335636766434</v>
      </c>
    </row>
    <row r="14" spans="1:16" ht="30" customHeight="1" x14ac:dyDescent="0.25">
      <c r="A14" s="4">
        <v>10</v>
      </c>
      <c r="B14" s="47" t="s">
        <v>169</v>
      </c>
      <c r="C14" s="39" t="s">
        <v>170</v>
      </c>
      <c r="D14" s="22" t="s">
        <v>166</v>
      </c>
      <c r="E14" s="59">
        <v>53.954999999999998</v>
      </c>
      <c r="F14" s="59">
        <f t="shared" si="1"/>
        <v>13.48875</v>
      </c>
      <c r="G14" s="59">
        <f t="shared" si="2"/>
        <v>15.995956170101747</v>
      </c>
      <c r="H14" s="59">
        <v>17.850000000000001</v>
      </c>
      <c r="I14" s="59">
        <f t="shared" si="8"/>
        <v>40.202702702702709</v>
      </c>
      <c r="J14" s="59">
        <f t="shared" si="3"/>
        <v>56.198658872804458</v>
      </c>
      <c r="K14" s="59">
        <v>296.7</v>
      </c>
      <c r="L14" s="59">
        <v>300</v>
      </c>
      <c r="M14" s="59">
        <v>40</v>
      </c>
      <c r="N14" s="59">
        <f t="shared" si="9"/>
        <v>57.142857142857146</v>
      </c>
      <c r="O14" s="59">
        <f t="shared" si="6"/>
        <v>368.03874999999999</v>
      </c>
      <c r="P14" s="59">
        <f t="shared" si="7"/>
        <v>413.34151601566163</v>
      </c>
    </row>
    <row r="15" spans="1:16" ht="30" customHeight="1" x14ac:dyDescent="0.25">
      <c r="A15" s="4">
        <v>11</v>
      </c>
      <c r="B15" s="47" t="s">
        <v>154</v>
      </c>
      <c r="C15" s="39" t="s">
        <v>153</v>
      </c>
      <c r="D15" s="22" t="s">
        <v>166</v>
      </c>
      <c r="E15" s="59">
        <v>154.94999999999999</v>
      </c>
      <c r="F15" s="59">
        <f t="shared" si="1"/>
        <v>38.737499999999997</v>
      </c>
      <c r="G15" s="59">
        <f t="shared" si="2"/>
        <v>45.937789056755925</v>
      </c>
      <c r="H15" s="59">
        <v>0</v>
      </c>
      <c r="I15" s="59">
        <f t="shared" si="8"/>
        <v>0</v>
      </c>
      <c r="J15" s="59">
        <f t="shared" si="3"/>
        <v>45.937789056755925</v>
      </c>
      <c r="K15" s="59">
        <v>204</v>
      </c>
      <c r="L15" s="62">
        <f t="shared" ref="L15:L24" si="10">K15*$L$14/$K$14</f>
        <v>206.26895854398384</v>
      </c>
      <c r="M15" s="59">
        <v>40</v>
      </c>
      <c r="N15" s="59">
        <f t="shared" si="9"/>
        <v>57.142857142857146</v>
      </c>
      <c r="O15" s="59">
        <f t="shared" si="6"/>
        <v>282.73750000000001</v>
      </c>
      <c r="P15" s="59">
        <f t="shared" si="7"/>
        <v>309.3496047435969</v>
      </c>
    </row>
    <row r="16" spans="1:16" ht="30" customHeight="1" x14ac:dyDescent="0.25">
      <c r="A16" s="4">
        <v>12</v>
      </c>
      <c r="B16" s="47" t="s">
        <v>162</v>
      </c>
      <c r="C16" s="39" t="s">
        <v>161</v>
      </c>
      <c r="D16" s="22" t="s">
        <v>166</v>
      </c>
      <c r="E16" s="59">
        <v>16.25</v>
      </c>
      <c r="F16" s="59">
        <f t="shared" si="1"/>
        <v>4.0625</v>
      </c>
      <c r="G16" s="59">
        <f t="shared" si="2"/>
        <v>4.8176125987239997</v>
      </c>
      <c r="H16" s="59">
        <v>19.95</v>
      </c>
      <c r="I16" s="59">
        <f t="shared" si="8"/>
        <v>44.932432432432435</v>
      </c>
      <c r="J16" s="59">
        <f t="shared" si="3"/>
        <v>49.750045031156432</v>
      </c>
      <c r="K16" s="59">
        <v>27.65</v>
      </c>
      <c r="L16" s="62">
        <f t="shared" si="10"/>
        <v>27.957532861476238</v>
      </c>
      <c r="M16" s="59">
        <v>130</v>
      </c>
      <c r="N16" s="59">
        <f t="shared" si="9"/>
        <v>185.71428571428572</v>
      </c>
      <c r="O16" s="59">
        <f t="shared" si="6"/>
        <v>181.66249999999999</v>
      </c>
      <c r="P16" s="59">
        <f t="shared" si="7"/>
        <v>263.42186360691841</v>
      </c>
    </row>
    <row r="17" spans="1:16" ht="30" customHeight="1" x14ac:dyDescent="0.25">
      <c r="A17" s="4">
        <v>13</v>
      </c>
      <c r="B17" s="47" t="s">
        <v>117</v>
      </c>
      <c r="C17" s="39" t="s">
        <v>116</v>
      </c>
      <c r="D17" s="22" t="s">
        <v>166</v>
      </c>
      <c r="E17" s="59">
        <v>16.63</v>
      </c>
      <c r="F17" s="59">
        <f t="shared" si="1"/>
        <v>4.1574999999999998</v>
      </c>
      <c r="G17" s="59">
        <f t="shared" si="2"/>
        <v>4.9302706164172383</v>
      </c>
      <c r="H17" s="59">
        <v>0</v>
      </c>
      <c r="I17" s="59">
        <f t="shared" si="8"/>
        <v>0</v>
      </c>
      <c r="J17" s="59">
        <f t="shared" si="3"/>
        <v>4.9302706164172383</v>
      </c>
      <c r="K17" s="59">
        <v>0</v>
      </c>
      <c r="L17" s="62">
        <f t="shared" si="10"/>
        <v>0</v>
      </c>
      <c r="M17" s="59">
        <v>0</v>
      </c>
      <c r="N17" s="59">
        <f t="shared" si="9"/>
        <v>0</v>
      </c>
      <c r="O17" s="59">
        <f t="shared" si="6"/>
        <v>4.1574999999999998</v>
      </c>
      <c r="P17" s="59">
        <f t="shared" si="7"/>
        <v>4.9302706164172383</v>
      </c>
    </row>
    <row r="18" spans="1:16" ht="30" customHeight="1" x14ac:dyDescent="0.25">
      <c r="A18" s="4">
        <v>14</v>
      </c>
      <c r="B18" s="47" t="s">
        <v>144</v>
      </c>
      <c r="C18" s="39" t="s">
        <v>143</v>
      </c>
      <c r="D18" s="22" t="s">
        <v>166</v>
      </c>
      <c r="E18" s="59">
        <v>82.15</v>
      </c>
      <c r="F18" s="59">
        <f t="shared" si="1"/>
        <v>20.537500000000001</v>
      </c>
      <c r="G18" s="59">
        <f t="shared" si="2"/>
        <v>24.354884614472404</v>
      </c>
      <c r="H18" s="59">
        <v>0</v>
      </c>
      <c r="I18" s="59">
        <f t="shared" si="8"/>
        <v>0</v>
      </c>
      <c r="J18" s="59">
        <f t="shared" si="3"/>
        <v>24.354884614472404</v>
      </c>
      <c r="K18" s="59">
        <v>33.85</v>
      </c>
      <c r="L18" s="62">
        <f t="shared" si="10"/>
        <v>34.22649140546006</v>
      </c>
      <c r="M18" s="59">
        <v>0</v>
      </c>
      <c r="N18" s="59">
        <f t="shared" si="9"/>
        <v>0</v>
      </c>
      <c r="O18" s="59">
        <f t="shared" si="6"/>
        <v>54.387500000000003</v>
      </c>
      <c r="P18" s="59">
        <f t="shared" si="7"/>
        <v>58.581376019932463</v>
      </c>
    </row>
    <row r="19" spans="1:16" ht="30" customHeight="1" x14ac:dyDescent="0.25">
      <c r="A19" s="4">
        <v>15</v>
      </c>
      <c r="B19" s="47" t="s">
        <v>181</v>
      </c>
      <c r="C19" s="39" t="s">
        <v>182</v>
      </c>
      <c r="D19" s="22" t="s">
        <v>166</v>
      </c>
      <c r="E19" s="59">
        <v>154</v>
      </c>
      <c r="F19" s="59">
        <f t="shared" si="1"/>
        <v>38.5</v>
      </c>
      <c r="G19" s="59">
        <f t="shared" si="2"/>
        <v>45.65614401252283</v>
      </c>
      <c r="H19" s="59">
        <v>0</v>
      </c>
      <c r="I19" s="59">
        <f t="shared" si="8"/>
        <v>0</v>
      </c>
      <c r="J19" s="59">
        <f t="shared" si="3"/>
        <v>45.65614401252283</v>
      </c>
      <c r="K19" s="59">
        <v>0</v>
      </c>
      <c r="L19" s="62">
        <f t="shared" si="10"/>
        <v>0</v>
      </c>
      <c r="M19" s="59">
        <v>0</v>
      </c>
      <c r="N19" s="59">
        <f t="shared" si="9"/>
        <v>0</v>
      </c>
      <c r="O19" s="59">
        <f t="shared" si="6"/>
        <v>38.5</v>
      </c>
      <c r="P19" s="59">
        <f t="shared" si="7"/>
        <v>45.65614401252283</v>
      </c>
    </row>
    <row r="20" spans="1:16" ht="30" customHeight="1" x14ac:dyDescent="0.25">
      <c r="A20" s="4">
        <v>16</v>
      </c>
      <c r="B20" s="47" t="s">
        <v>171</v>
      </c>
      <c r="C20" s="39" t="s">
        <v>172</v>
      </c>
      <c r="D20" s="22" t="s">
        <v>166</v>
      </c>
      <c r="E20" s="59">
        <v>56.695</v>
      </c>
      <c r="F20" s="59">
        <f t="shared" si="1"/>
        <v>14.17375</v>
      </c>
      <c r="G20" s="59">
        <f t="shared" si="2"/>
        <v>16.808279771363519</v>
      </c>
      <c r="H20" s="59">
        <v>0</v>
      </c>
      <c r="I20" s="59">
        <f t="shared" si="8"/>
        <v>0</v>
      </c>
      <c r="J20" s="59">
        <f t="shared" si="3"/>
        <v>16.808279771363519</v>
      </c>
      <c r="K20" s="59">
        <v>49.65</v>
      </c>
      <c r="L20" s="62">
        <f t="shared" si="10"/>
        <v>50.202224469160768</v>
      </c>
      <c r="M20" s="59">
        <v>0</v>
      </c>
      <c r="N20" s="59">
        <f t="shared" si="9"/>
        <v>0</v>
      </c>
      <c r="O20" s="59">
        <f t="shared" si="6"/>
        <v>63.823749999999997</v>
      </c>
      <c r="P20" s="59">
        <f t="shared" si="7"/>
        <v>67.010504240524284</v>
      </c>
    </row>
    <row r="21" spans="1:16" ht="30" customHeight="1" x14ac:dyDescent="0.25">
      <c r="A21" s="4">
        <v>17</v>
      </c>
      <c r="B21" s="47" t="s">
        <v>130</v>
      </c>
      <c r="C21" s="39" t="s">
        <v>129</v>
      </c>
      <c r="D21" s="22" t="s">
        <v>166</v>
      </c>
      <c r="E21" s="59">
        <v>22.375</v>
      </c>
      <c r="F21" s="59">
        <f t="shared" si="1"/>
        <v>5.59375</v>
      </c>
      <c r="G21" s="59">
        <f t="shared" si="2"/>
        <v>6.6334819628584301</v>
      </c>
      <c r="H21" s="59">
        <v>0</v>
      </c>
      <c r="I21" s="59">
        <f t="shared" si="8"/>
        <v>0</v>
      </c>
      <c r="J21" s="59">
        <f t="shared" si="3"/>
        <v>6.6334819628584301</v>
      </c>
      <c r="K21" s="59">
        <v>20</v>
      </c>
      <c r="L21" s="62">
        <f t="shared" si="10"/>
        <v>20.222446916076844</v>
      </c>
      <c r="M21" s="59">
        <v>0</v>
      </c>
      <c r="N21" s="59">
        <f t="shared" si="9"/>
        <v>0</v>
      </c>
      <c r="O21" s="59">
        <f t="shared" si="6"/>
        <v>25.59375</v>
      </c>
      <c r="P21" s="59">
        <f t="shared" si="7"/>
        <v>26.855928878935273</v>
      </c>
    </row>
    <row r="22" spans="1:16" ht="30" customHeight="1" x14ac:dyDescent="0.25">
      <c r="A22" s="4">
        <v>18</v>
      </c>
      <c r="B22" s="47" t="s">
        <v>184</v>
      </c>
      <c r="C22" s="39" t="s">
        <v>185</v>
      </c>
      <c r="D22" s="22" t="s">
        <v>166</v>
      </c>
      <c r="E22" s="59">
        <v>421.63</v>
      </c>
      <c r="F22" s="59">
        <f t="shared" si="1"/>
        <v>105.4075</v>
      </c>
      <c r="G22" s="59">
        <v>125</v>
      </c>
      <c r="H22" s="59">
        <v>0</v>
      </c>
      <c r="I22" s="59">
        <f t="shared" si="8"/>
        <v>0</v>
      </c>
      <c r="J22" s="59">
        <f t="shared" si="3"/>
        <v>125</v>
      </c>
      <c r="K22" s="59">
        <v>135.80000000000001</v>
      </c>
      <c r="L22" s="62">
        <f t="shared" si="10"/>
        <v>137.31041456016177</v>
      </c>
      <c r="M22" s="59">
        <v>130</v>
      </c>
      <c r="N22" s="59">
        <f t="shared" si="9"/>
        <v>185.71428571428572</v>
      </c>
      <c r="O22" s="59">
        <f t="shared" si="6"/>
        <v>371.20749999999998</v>
      </c>
      <c r="P22" s="59">
        <f t="shared" si="7"/>
        <v>448.02470027444753</v>
      </c>
    </row>
    <row r="23" spans="1:16" ht="30" customHeight="1" x14ac:dyDescent="0.25">
      <c r="A23" s="4">
        <v>19</v>
      </c>
      <c r="B23" s="47" t="s">
        <v>140</v>
      </c>
      <c r="C23" s="39" t="s">
        <v>139</v>
      </c>
      <c r="D23" s="22" t="s">
        <v>166</v>
      </c>
      <c r="E23" s="59">
        <v>181.25</v>
      </c>
      <c r="F23" s="59">
        <f t="shared" si="1"/>
        <v>45.3125</v>
      </c>
      <c r="G23" s="59">
        <f t="shared" ref="G23:G24" si="11">F23*$G$22/$F$22</f>
        <v>53.734909754998462</v>
      </c>
      <c r="H23" s="59">
        <v>0</v>
      </c>
      <c r="I23" s="59">
        <f t="shared" si="8"/>
        <v>0</v>
      </c>
      <c r="J23" s="59">
        <f t="shared" si="3"/>
        <v>53.734909754998462</v>
      </c>
      <c r="K23" s="59">
        <v>90.35</v>
      </c>
      <c r="L23" s="62">
        <f t="shared" si="10"/>
        <v>91.354903943377153</v>
      </c>
      <c r="M23" s="59">
        <v>40</v>
      </c>
      <c r="N23" s="59">
        <f t="shared" si="9"/>
        <v>57.142857142857146</v>
      </c>
      <c r="O23" s="59">
        <f t="shared" si="6"/>
        <v>175.66249999999999</v>
      </c>
      <c r="P23" s="59">
        <f t="shared" si="7"/>
        <v>202.23267084123276</v>
      </c>
    </row>
    <row r="24" spans="1:16" ht="30" customHeight="1" x14ac:dyDescent="0.25">
      <c r="A24" s="4">
        <v>20</v>
      </c>
      <c r="B24" s="47" t="s">
        <v>160</v>
      </c>
      <c r="C24" s="39" t="s">
        <v>159</v>
      </c>
      <c r="D24" s="22" t="s">
        <v>166</v>
      </c>
      <c r="E24" s="59">
        <v>103.02500000000001</v>
      </c>
      <c r="F24" s="59">
        <f t="shared" si="1"/>
        <v>25.756250000000001</v>
      </c>
      <c r="G24" s="59">
        <f t="shared" si="11"/>
        <v>30.543663875910159</v>
      </c>
      <c r="H24" s="59">
        <v>0</v>
      </c>
      <c r="I24" s="59">
        <f t="shared" si="8"/>
        <v>0</v>
      </c>
      <c r="J24" s="59">
        <f t="shared" si="3"/>
        <v>30.543663875910159</v>
      </c>
      <c r="K24" s="59">
        <v>139.30000000000001</v>
      </c>
      <c r="L24" s="62">
        <f t="shared" si="10"/>
        <v>140.84934277047523</v>
      </c>
      <c r="M24" s="59">
        <v>60</v>
      </c>
      <c r="N24" s="59">
        <f t="shared" si="9"/>
        <v>85.714285714285708</v>
      </c>
      <c r="O24" s="59">
        <f t="shared" si="6"/>
        <v>225.05625000000001</v>
      </c>
      <c r="P24" s="59">
        <f t="shared" si="7"/>
        <v>257.10729236067112</v>
      </c>
    </row>
    <row r="25" spans="1:16" ht="15.75" x14ac:dyDescent="0.25">
      <c r="A25" s="116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</row>
  </sheetData>
  <sheetProtection algorithmName="SHA-512" hashValue="isIothDRAENRUV0DBUjH/d70vI26y5q52FsdwMt146yrE8DddA7p/vR+uQFB2spXmeDUazR7+8inBPolq4JOQg==" saltValue="dR0YVaNtX82Rpu7XVw7+ZA==" spinCount="100000" sheet="1" objects="1" scenarios="1"/>
  <mergeCells count="7">
    <mergeCell ref="A1:O1"/>
    <mergeCell ref="A5:D5"/>
    <mergeCell ref="A3:O3"/>
    <mergeCell ref="M4:N4"/>
    <mergeCell ref="A25:O25"/>
    <mergeCell ref="E4:I4"/>
    <mergeCell ref="K4:L4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58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21"/>
  <sheetViews>
    <sheetView workbookViewId="0">
      <selection activeCell="U19" sqref="U19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3.140625" style="11" customWidth="1"/>
    <col min="4" max="4" width="22.28515625" style="11" customWidth="1"/>
    <col min="5" max="5" width="9.5703125" style="11" customWidth="1"/>
    <col min="6" max="8" width="9.28515625" style="11" customWidth="1"/>
    <col min="9" max="9" width="9.28515625" style="23" customWidth="1"/>
    <col min="10" max="10" width="9.140625" style="23"/>
    <col min="11" max="11" width="9.140625" style="11"/>
    <col min="12" max="12" width="11.42578125" style="23" bestFit="1" customWidth="1"/>
    <col min="13" max="13" width="9.140625" style="11"/>
    <col min="14" max="14" width="11.28515625" style="23" customWidth="1"/>
    <col min="15" max="15" width="11.7109375" style="11" customWidth="1"/>
    <col min="16" max="16" width="12.42578125" style="11" customWidth="1"/>
  </cols>
  <sheetData>
    <row r="1" spans="1:16" ht="15.75" x14ac:dyDescent="0.25">
      <c r="A1" s="115" t="s">
        <v>198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</row>
    <row r="2" spans="1:16" ht="15.75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6" ht="38.25" x14ac:dyDescent="0.25">
      <c r="A3" s="5" t="s">
        <v>107</v>
      </c>
      <c r="B3" s="14" t="s">
        <v>88</v>
      </c>
      <c r="C3" s="34" t="s">
        <v>106</v>
      </c>
      <c r="D3" s="9" t="s">
        <v>89</v>
      </c>
      <c r="E3" s="137" t="s">
        <v>90</v>
      </c>
      <c r="F3" s="139"/>
      <c r="G3" s="139"/>
      <c r="H3" s="139"/>
      <c r="I3" s="138"/>
      <c r="J3" s="14"/>
      <c r="K3" s="137" t="s">
        <v>91</v>
      </c>
      <c r="L3" s="138"/>
      <c r="M3" s="137" t="s">
        <v>92</v>
      </c>
      <c r="N3" s="138"/>
      <c r="O3" s="14"/>
      <c r="P3" s="24"/>
    </row>
    <row r="4" spans="1:16" ht="64.5" x14ac:dyDescent="0.25">
      <c r="A4" s="133" t="s">
        <v>5</v>
      </c>
      <c r="B4" s="134"/>
      <c r="C4" s="134"/>
      <c r="D4" s="135"/>
      <c r="E4" s="16" t="s">
        <v>94</v>
      </c>
      <c r="F4" s="16" t="s">
        <v>95</v>
      </c>
      <c r="G4" s="16" t="s">
        <v>96</v>
      </c>
      <c r="H4" s="16" t="s">
        <v>97</v>
      </c>
      <c r="I4" s="17" t="s">
        <v>98</v>
      </c>
      <c r="J4" s="18" t="s">
        <v>99</v>
      </c>
      <c r="K4" s="16" t="s">
        <v>94</v>
      </c>
      <c r="L4" s="19" t="s">
        <v>100</v>
      </c>
      <c r="M4" s="16" t="s">
        <v>101</v>
      </c>
      <c r="N4" s="16" t="s">
        <v>104</v>
      </c>
      <c r="O4" s="14" t="s">
        <v>93</v>
      </c>
      <c r="P4" s="14" t="s">
        <v>102</v>
      </c>
    </row>
    <row r="5" spans="1:16" ht="30" customHeight="1" x14ac:dyDescent="0.25">
      <c r="A5" s="3">
        <v>1</v>
      </c>
      <c r="B5" s="44" t="s">
        <v>6</v>
      </c>
      <c r="C5" s="44" t="s">
        <v>7</v>
      </c>
      <c r="D5" s="22" t="s">
        <v>166</v>
      </c>
      <c r="E5" s="59">
        <v>19.239999999999998</v>
      </c>
      <c r="F5" s="59">
        <f>E5/4</f>
        <v>4.8099999999999996</v>
      </c>
      <c r="G5" s="59">
        <f>F5*$G$15/$F$15</f>
        <v>6.3081967213114751</v>
      </c>
      <c r="H5" s="62">
        <v>0</v>
      </c>
      <c r="I5" s="59">
        <f>H5*$I$6/$H$6</f>
        <v>0</v>
      </c>
      <c r="J5" s="62">
        <f>G5+I5</f>
        <v>6.3081967213114751</v>
      </c>
      <c r="K5" s="59">
        <v>229.35</v>
      </c>
      <c r="L5" s="59">
        <f t="shared" ref="L5:L7" si="0">K5*$L$8/$K$8</f>
        <v>231.90091001011123</v>
      </c>
      <c r="M5" s="62">
        <v>20</v>
      </c>
      <c r="N5" s="59">
        <f>M5*$N$19/$M$19</f>
        <v>28.571428571428573</v>
      </c>
      <c r="O5" s="59">
        <f>F5+H5+K5+M5</f>
        <v>254.16</v>
      </c>
      <c r="P5" s="59">
        <f>J5+L5+N5</f>
        <v>266.78053530285126</v>
      </c>
    </row>
    <row r="6" spans="1:16" ht="30" customHeight="1" x14ac:dyDescent="0.25">
      <c r="A6" s="3">
        <v>2</v>
      </c>
      <c r="B6" s="44" t="s">
        <v>175</v>
      </c>
      <c r="C6" s="44" t="s">
        <v>176</v>
      </c>
      <c r="D6" s="22" t="s">
        <v>166</v>
      </c>
      <c r="E6" s="59">
        <v>288.52499999999998</v>
      </c>
      <c r="F6" s="59">
        <f t="shared" ref="F6:F19" si="1">E6/4</f>
        <v>72.131249999999994</v>
      </c>
      <c r="G6" s="59">
        <f t="shared" ref="G6:G19" si="2">F6*$G$15/$F$15</f>
        <v>94.598360655737707</v>
      </c>
      <c r="H6" s="62">
        <v>30</v>
      </c>
      <c r="I6" s="62">
        <v>375</v>
      </c>
      <c r="J6" s="62">
        <f t="shared" ref="J6:J19" si="3">G6+I6</f>
        <v>469.59836065573768</v>
      </c>
      <c r="K6" s="62">
        <v>34.4</v>
      </c>
      <c r="L6" s="59">
        <f t="shared" si="0"/>
        <v>34.782608695652172</v>
      </c>
      <c r="M6" s="62">
        <v>30</v>
      </c>
      <c r="N6" s="59">
        <f t="shared" ref="N6:N18" si="4">M6*$N$19/$M$19</f>
        <v>42.857142857142854</v>
      </c>
      <c r="O6" s="59">
        <f t="shared" ref="O6:O19" si="5">F6+H6+K6+M6</f>
        <v>166.53125</v>
      </c>
      <c r="P6" s="59">
        <f t="shared" ref="P6:P19" si="6">J6+L6+N6</f>
        <v>547.2381122085327</v>
      </c>
    </row>
    <row r="7" spans="1:16" ht="30" customHeight="1" x14ac:dyDescent="0.25">
      <c r="A7" s="3">
        <v>3</v>
      </c>
      <c r="B7" s="44" t="s">
        <v>171</v>
      </c>
      <c r="C7" s="44" t="s">
        <v>172</v>
      </c>
      <c r="D7" s="22" t="s">
        <v>166</v>
      </c>
      <c r="E7" s="59">
        <v>56.695</v>
      </c>
      <c r="F7" s="59">
        <f t="shared" si="1"/>
        <v>14.17375</v>
      </c>
      <c r="G7" s="59">
        <f t="shared" si="2"/>
        <v>18.588524590163935</v>
      </c>
      <c r="H7" s="59">
        <v>0</v>
      </c>
      <c r="I7" s="59">
        <f>H7*$I$6/$H$6</f>
        <v>0</v>
      </c>
      <c r="J7" s="62">
        <f t="shared" si="3"/>
        <v>18.588524590163935</v>
      </c>
      <c r="K7" s="59">
        <v>49.65</v>
      </c>
      <c r="L7" s="59">
        <f t="shared" si="0"/>
        <v>50.202224469160768</v>
      </c>
      <c r="M7" s="59">
        <v>0</v>
      </c>
      <c r="N7" s="59">
        <f t="shared" si="4"/>
        <v>0</v>
      </c>
      <c r="O7" s="59">
        <f t="shared" si="5"/>
        <v>63.823749999999997</v>
      </c>
      <c r="P7" s="59">
        <f t="shared" si="6"/>
        <v>68.790749059324696</v>
      </c>
    </row>
    <row r="8" spans="1:16" ht="30" customHeight="1" x14ac:dyDescent="0.25">
      <c r="A8" s="3">
        <v>4</v>
      </c>
      <c r="B8" s="44" t="s">
        <v>169</v>
      </c>
      <c r="C8" s="44" t="s">
        <v>170</v>
      </c>
      <c r="D8" s="22" t="s">
        <v>166</v>
      </c>
      <c r="E8" s="59">
        <v>53.954999999999998</v>
      </c>
      <c r="F8" s="59">
        <f t="shared" si="1"/>
        <v>13.48875</v>
      </c>
      <c r="G8" s="59">
        <f t="shared" si="2"/>
        <v>17.690163934426231</v>
      </c>
      <c r="H8" s="59">
        <v>17.850000000000001</v>
      </c>
      <c r="I8" s="59">
        <f t="shared" ref="I8:I18" si="7">H8*$I$6/$H$6</f>
        <v>223.12500000000003</v>
      </c>
      <c r="J8" s="62">
        <f t="shared" si="3"/>
        <v>240.81516393442627</v>
      </c>
      <c r="K8" s="59">
        <v>296.7</v>
      </c>
      <c r="L8" s="59">
        <v>300</v>
      </c>
      <c r="M8" s="59">
        <v>40</v>
      </c>
      <c r="N8" s="59">
        <f t="shared" si="4"/>
        <v>57.142857142857146</v>
      </c>
      <c r="O8" s="59">
        <f t="shared" si="5"/>
        <v>368.03874999999999</v>
      </c>
      <c r="P8" s="59">
        <f t="shared" si="6"/>
        <v>597.95802107728332</v>
      </c>
    </row>
    <row r="9" spans="1:16" ht="30" customHeight="1" x14ac:dyDescent="0.25">
      <c r="A9" s="3">
        <v>5</v>
      </c>
      <c r="B9" s="44" t="s">
        <v>1</v>
      </c>
      <c r="C9" s="44" t="s">
        <v>2</v>
      </c>
      <c r="D9" s="22" t="s">
        <v>166</v>
      </c>
      <c r="E9" s="59">
        <v>264.125</v>
      </c>
      <c r="F9" s="59">
        <f t="shared" si="1"/>
        <v>66.03125</v>
      </c>
      <c r="G9" s="59">
        <f t="shared" si="2"/>
        <v>86.598360655737707</v>
      </c>
      <c r="H9" s="59">
        <v>0</v>
      </c>
      <c r="I9" s="59">
        <f t="shared" si="7"/>
        <v>0</v>
      </c>
      <c r="J9" s="62">
        <f t="shared" si="3"/>
        <v>86.598360655737707</v>
      </c>
      <c r="K9" s="59">
        <v>43.55</v>
      </c>
      <c r="L9" s="59">
        <f>K9*$L$8/$K$8</f>
        <v>44.034378159757331</v>
      </c>
      <c r="M9" s="59">
        <v>0</v>
      </c>
      <c r="N9" s="59">
        <f t="shared" si="4"/>
        <v>0</v>
      </c>
      <c r="O9" s="59">
        <f t="shared" si="5"/>
        <v>109.58125</v>
      </c>
      <c r="P9" s="59">
        <f t="shared" si="6"/>
        <v>130.63273881549503</v>
      </c>
    </row>
    <row r="10" spans="1:16" ht="30" customHeight="1" x14ac:dyDescent="0.25">
      <c r="A10" s="3">
        <v>6</v>
      </c>
      <c r="B10" s="44" t="s">
        <v>164</v>
      </c>
      <c r="C10" s="44" t="s">
        <v>163</v>
      </c>
      <c r="D10" s="22" t="s">
        <v>166</v>
      </c>
      <c r="E10" s="59">
        <v>104.65</v>
      </c>
      <c r="F10" s="59">
        <f t="shared" si="1"/>
        <v>26.162500000000001</v>
      </c>
      <c r="G10" s="59">
        <f t="shared" si="2"/>
        <v>34.311475409836063</v>
      </c>
      <c r="H10" s="59">
        <v>0</v>
      </c>
      <c r="I10" s="59">
        <f t="shared" si="7"/>
        <v>0</v>
      </c>
      <c r="J10" s="62">
        <f t="shared" si="3"/>
        <v>34.311475409836063</v>
      </c>
      <c r="K10" s="59">
        <v>42.6</v>
      </c>
      <c r="L10" s="59">
        <f t="shared" ref="L10:L19" si="8">K10*$L$8/$K$8</f>
        <v>43.073811931243682</v>
      </c>
      <c r="M10" s="59">
        <v>30</v>
      </c>
      <c r="N10" s="59">
        <f t="shared" si="4"/>
        <v>42.857142857142854</v>
      </c>
      <c r="O10" s="59">
        <f t="shared" si="5"/>
        <v>98.762500000000003</v>
      </c>
      <c r="P10" s="59">
        <f t="shared" si="6"/>
        <v>120.24243019822259</v>
      </c>
    </row>
    <row r="11" spans="1:16" ht="30" customHeight="1" x14ac:dyDescent="0.25">
      <c r="A11" s="3">
        <v>7</v>
      </c>
      <c r="B11" s="44" t="s">
        <v>8</v>
      </c>
      <c r="C11" s="44" t="s">
        <v>9</v>
      </c>
      <c r="D11" s="22" t="s">
        <v>166</v>
      </c>
      <c r="E11" s="59">
        <v>10</v>
      </c>
      <c r="F11" s="59">
        <f t="shared" si="1"/>
        <v>2.5</v>
      </c>
      <c r="G11" s="59">
        <f t="shared" si="2"/>
        <v>3.278688524590164</v>
      </c>
      <c r="H11" s="59">
        <v>0</v>
      </c>
      <c r="I11" s="59">
        <f t="shared" si="7"/>
        <v>0</v>
      </c>
      <c r="J11" s="62">
        <f t="shared" si="3"/>
        <v>3.278688524590164</v>
      </c>
      <c r="K11" s="59">
        <v>53.75</v>
      </c>
      <c r="L11" s="59">
        <f t="shared" si="8"/>
        <v>54.347826086956523</v>
      </c>
      <c r="M11" s="59">
        <v>0</v>
      </c>
      <c r="N11" s="59">
        <f t="shared" si="4"/>
        <v>0</v>
      </c>
      <c r="O11" s="59">
        <f t="shared" si="5"/>
        <v>56.25</v>
      </c>
      <c r="P11" s="59">
        <f t="shared" si="6"/>
        <v>57.626514611546689</v>
      </c>
    </row>
    <row r="12" spans="1:16" ht="30" customHeight="1" x14ac:dyDescent="0.25">
      <c r="A12" s="3">
        <v>8</v>
      </c>
      <c r="B12" s="44" t="s">
        <v>119</v>
      </c>
      <c r="C12" s="44" t="s">
        <v>118</v>
      </c>
      <c r="D12" s="22" t="s">
        <v>166</v>
      </c>
      <c r="E12" s="59">
        <v>18.25</v>
      </c>
      <c r="F12" s="59">
        <f t="shared" si="1"/>
        <v>4.5625</v>
      </c>
      <c r="G12" s="59">
        <f t="shared" si="2"/>
        <v>5.9836065573770494</v>
      </c>
      <c r="H12" s="59">
        <v>24.9</v>
      </c>
      <c r="I12" s="59">
        <f t="shared" si="7"/>
        <v>311.25</v>
      </c>
      <c r="J12" s="62">
        <f t="shared" si="3"/>
        <v>317.23360655737707</v>
      </c>
      <c r="K12" s="59">
        <v>72.599999999999994</v>
      </c>
      <c r="L12" s="59">
        <f t="shared" si="8"/>
        <v>73.407482305358954</v>
      </c>
      <c r="M12" s="59">
        <v>0</v>
      </c>
      <c r="N12" s="59">
        <f t="shared" si="4"/>
        <v>0</v>
      </c>
      <c r="O12" s="59">
        <f t="shared" si="5"/>
        <v>102.0625</v>
      </c>
      <c r="P12" s="59">
        <f t="shared" si="6"/>
        <v>390.64108886273601</v>
      </c>
    </row>
    <row r="13" spans="1:16" ht="30" customHeight="1" x14ac:dyDescent="0.25">
      <c r="A13" s="3">
        <v>9</v>
      </c>
      <c r="B13" s="44" t="s">
        <v>130</v>
      </c>
      <c r="C13" s="44" t="s">
        <v>129</v>
      </c>
      <c r="D13" s="22" t="s">
        <v>166</v>
      </c>
      <c r="E13" s="59">
        <v>22.375</v>
      </c>
      <c r="F13" s="59">
        <f t="shared" si="1"/>
        <v>5.59375</v>
      </c>
      <c r="G13" s="59">
        <f t="shared" si="2"/>
        <v>7.3360655737704921</v>
      </c>
      <c r="H13" s="59">
        <v>0</v>
      </c>
      <c r="I13" s="59">
        <f t="shared" si="7"/>
        <v>0</v>
      </c>
      <c r="J13" s="62">
        <f t="shared" si="3"/>
        <v>7.3360655737704921</v>
      </c>
      <c r="K13" s="59">
        <v>20</v>
      </c>
      <c r="L13" s="59">
        <f t="shared" si="8"/>
        <v>20.222446916076844</v>
      </c>
      <c r="M13" s="59">
        <v>0</v>
      </c>
      <c r="N13" s="59">
        <f t="shared" si="4"/>
        <v>0</v>
      </c>
      <c r="O13" s="59">
        <f t="shared" si="5"/>
        <v>25.59375</v>
      </c>
      <c r="P13" s="59">
        <f t="shared" si="6"/>
        <v>27.558512489847338</v>
      </c>
    </row>
    <row r="14" spans="1:16" ht="30" customHeight="1" x14ac:dyDescent="0.25">
      <c r="A14" s="3">
        <v>10</v>
      </c>
      <c r="B14" s="44" t="s">
        <v>156</v>
      </c>
      <c r="C14" s="44" t="s">
        <v>155</v>
      </c>
      <c r="D14" s="22" t="s">
        <v>166</v>
      </c>
      <c r="E14" s="59">
        <v>342.1</v>
      </c>
      <c r="F14" s="59">
        <f t="shared" si="1"/>
        <v>85.525000000000006</v>
      </c>
      <c r="G14" s="59">
        <f t="shared" si="2"/>
        <v>112.1639344262295</v>
      </c>
      <c r="H14" s="59">
        <v>0</v>
      </c>
      <c r="I14" s="59">
        <f t="shared" si="7"/>
        <v>0</v>
      </c>
      <c r="J14" s="62">
        <f t="shared" si="3"/>
        <v>112.1639344262295</v>
      </c>
      <c r="K14" s="59">
        <v>4.5999999999999996</v>
      </c>
      <c r="L14" s="59">
        <f t="shared" si="8"/>
        <v>4.6511627906976747</v>
      </c>
      <c r="M14" s="59">
        <v>0</v>
      </c>
      <c r="N14" s="59">
        <f t="shared" si="4"/>
        <v>0</v>
      </c>
      <c r="O14" s="59">
        <f t="shared" si="5"/>
        <v>90.125</v>
      </c>
      <c r="P14" s="59">
        <f t="shared" si="6"/>
        <v>116.81509721692717</v>
      </c>
    </row>
    <row r="15" spans="1:16" ht="30" customHeight="1" x14ac:dyDescent="0.25">
      <c r="A15" s="3">
        <v>11</v>
      </c>
      <c r="B15" s="44" t="s">
        <v>146</v>
      </c>
      <c r="C15" s="44" t="s">
        <v>145</v>
      </c>
      <c r="D15" s="22" t="s">
        <v>166</v>
      </c>
      <c r="E15" s="59">
        <v>381.25</v>
      </c>
      <c r="F15" s="59">
        <f t="shared" si="1"/>
        <v>95.3125</v>
      </c>
      <c r="G15" s="62">
        <v>125</v>
      </c>
      <c r="H15" s="59">
        <v>0</v>
      </c>
      <c r="I15" s="59">
        <f t="shared" si="7"/>
        <v>0</v>
      </c>
      <c r="J15" s="62">
        <f t="shared" si="3"/>
        <v>125</v>
      </c>
      <c r="K15" s="59">
        <v>28.9</v>
      </c>
      <c r="L15" s="59">
        <f t="shared" si="8"/>
        <v>29.221435793731043</v>
      </c>
      <c r="M15" s="59">
        <v>0</v>
      </c>
      <c r="N15" s="59">
        <f t="shared" si="4"/>
        <v>0</v>
      </c>
      <c r="O15" s="59">
        <f t="shared" si="5"/>
        <v>124.21250000000001</v>
      </c>
      <c r="P15" s="59">
        <f t="shared" si="6"/>
        <v>154.22143579373105</v>
      </c>
    </row>
    <row r="16" spans="1:16" ht="30" customHeight="1" x14ac:dyDescent="0.25">
      <c r="A16" s="3">
        <v>12</v>
      </c>
      <c r="B16" s="44" t="s">
        <v>144</v>
      </c>
      <c r="C16" s="44" t="s">
        <v>143</v>
      </c>
      <c r="D16" s="22" t="s">
        <v>166</v>
      </c>
      <c r="E16" s="59">
        <v>82.15</v>
      </c>
      <c r="F16" s="59">
        <f t="shared" si="1"/>
        <v>20.537500000000001</v>
      </c>
      <c r="G16" s="59">
        <f t="shared" si="2"/>
        <v>26.934426229508198</v>
      </c>
      <c r="H16" s="59">
        <v>0</v>
      </c>
      <c r="I16" s="59">
        <f t="shared" si="7"/>
        <v>0</v>
      </c>
      <c r="J16" s="62">
        <f t="shared" si="3"/>
        <v>26.934426229508198</v>
      </c>
      <c r="K16" s="62">
        <v>33.85</v>
      </c>
      <c r="L16" s="59">
        <f t="shared" si="8"/>
        <v>34.22649140546006</v>
      </c>
      <c r="M16" s="59">
        <v>0</v>
      </c>
      <c r="N16" s="59">
        <f t="shared" si="4"/>
        <v>0</v>
      </c>
      <c r="O16" s="59">
        <f t="shared" si="5"/>
        <v>54.387500000000003</v>
      </c>
      <c r="P16" s="59">
        <f t="shared" si="6"/>
        <v>61.160917634968257</v>
      </c>
    </row>
    <row r="17" spans="1:16" ht="30" customHeight="1" x14ac:dyDescent="0.25">
      <c r="A17" s="3">
        <v>13</v>
      </c>
      <c r="B17" s="44" t="s">
        <v>179</v>
      </c>
      <c r="C17" s="44" t="s">
        <v>180</v>
      </c>
      <c r="D17" s="22" t="s">
        <v>166</v>
      </c>
      <c r="E17" s="59">
        <v>10</v>
      </c>
      <c r="F17" s="59">
        <f t="shared" si="1"/>
        <v>2.5</v>
      </c>
      <c r="G17" s="59">
        <f t="shared" si="2"/>
        <v>3.278688524590164</v>
      </c>
      <c r="H17" s="59">
        <v>0</v>
      </c>
      <c r="I17" s="59">
        <f t="shared" si="7"/>
        <v>0</v>
      </c>
      <c r="J17" s="62">
        <f t="shared" si="3"/>
        <v>3.278688524590164</v>
      </c>
      <c r="K17" s="62">
        <v>82.25</v>
      </c>
      <c r="L17" s="59">
        <f t="shared" si="8"/>
        <v>83.164812942366027</v>
      </c>
      <c r="M17" s="59">
        <v>0</v>
      </c>
      <c r="N17" s="59">
        <f t="shared" si="4"/>
        <v>0</v>
      </c>
      <c r="O17" s="59">
        <f t="shared" si="5"/>
        <v>84.75</v>
      </c>
      <c r="P17" s="59">
        <f t="shared" si="6"/>
        <v>86.443501466956192</v>
      </c>
    </row>
    <row r="18" spans="1:16" ht="30" customHeight="1" x14ac:dyDescent="0.25">
      <c r="A18" s="3">
        <v>14</v>
      </c>
      <c r="B18" s="44" t="s">
        <v>154</v>
      </c>
      <c r="C18" s="44" t="s">
        <v>153</v>
      </c>
      <c r="D18" s="22" t="s">
        <v>166</v>
      </c>
      <c r="E18" s="59">
        <v>154.94999999999999</v>
      </c>
      <c r="F18" s="59">
        <f t="shared" si="1"/>
        <v>38.737499999999997</v>
      </c>
      <c r="G18" s="59">
        <f t="shared" si="2"/>
        <v>50.803278688524593</v>
      </c>
      <c r="H18" s="59">
        <v>0</v>
      </c>
      <c r="I18" s="59">
        <f t="shared" si="7"/>
        <v>0</v>
      </c>
      <c r="J18" s="62">
        <f t="shared" si="3"/>
        <v>50.803278688524593</v>
      </c>
      <c r="K18" s="62">
        <v>204</v>
      </c>
      <c r="L18" s="59">
        <f t="shared" si="8"/>
        <v>206.26895854398384</v>
      </c>
      <c r="M18" s="59">
        <v>40</v>
      </c>
      <c r="N18" s="59">
        <f t="shared" si="4"/>
        <v>57.142857142857146</v>
      </c>
      <c r="O18" s="59">
        <f t="shared" si="5"/>
        <v>282.73750000000001</v>
      </c>
      <c r="P18" s="59">
        <f t="shared" si="6"/>
        <v>314.2150943753656</v>
      </c>
    </row>
    <row r="19" spans="1:16" ht="30" customHeight="1" x14ac:dyDescent="0.25">
      <c r="A19" s="3">
        <v>15</v>
      </c>
      <c r="B19" s="44" t="s">
        <v>152</v>
      </c>
      <c r="C19" s="44" t="s">
        <v>151</v>
      </c>
      <c r="D19" s="22" t="s">
        <v>166</v>
      </c>
      <c r="E19" s="59">
        <v>222.8</v>
      </c>
      <c r="F19" s="59">
        <f t="shared" si="1"/>
        <v>55.7</v>
      </c>
      <c r="G19" s="59">
        <f t="shared" si="2"/>
        <v>73.049180327868854</v>
      </c>
      <c r="H19" s="59">
        <v>30</v>
      </c>
      <c r="I19" s="59">
        <v>375</v>
      </c>
      <c r="J19" s="62">
        <f t="shared" si="3"/>
        <v>448.04918032786884</v>
      </c>
      <c r="K19" s="59">
        <v>37.9</v>
      </c>
      <c r="L19" s="59">
        <f t="shared" si="8"/>
        <v>38.321536905965623</v>
      </c>
      <c r="M19" s="59">
        <v>140</v>
      </c>
      <c r="N19" s="59">
        <v>200</v>
      </c>
      <c r="O19" s="59">
        <f t="shared" si="5"/>
        <v>263.60000000000002</v>
      </c>
      <c r="P19" s="59">
        <f t="shared" si="6"/>
        <v>686.37071723383451</v>
      </c>
    </row>
    <row r="20" spans="1:16" x14ac:dyDescent="0.25">
      <c r="A20" s="6"/>
      <c r="B20" s="25"/>
      <c r="C20" s="25"/>
      <c r="D20" s="25"/>
    </row>
    <row r="21" spans="1:16" ht="15.75" x14ac:dyDescent="0.25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1"/>
    </row>
  </sheetData>
  <sheetProtection algorithmName="SHA-512" hashValue="LBHXb2leQ1tZQ10zO93Lx5/0oz80aWT4YhHk8MPfE0myNpGyE3Ntgd0KiMpLcecrOr2VbtGpxH1i4wrBgj16Cg==" saltValue="cff5bDR2VhoAIb1I71Jf2w==" spinCount="100000" sheet="1" objects="1" scenarios="1"/>
  <mergeCells count="7">
    <mergeCell ref="A1:O1"/>
    <mergeCell ref="A21:O21"/>
    <mergeCell ref="A2:O2"/>
    <mergeCell ref="E3:I3"/>
    <mergeCell ref="K3:L3"/>
    <mergeCell ref="M3:N3"/>
    <mergeCell ref="A4:D4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6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66"/>
  <sheetViews>
    <sheetView topLeftCell="A34" workbookViewId="0">
      <selection activeCell="L56" sqref="L56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6.85546875" style="11" customWidth="1"/>
    <col min="4" max="4" width="17.140625" style="11" customWidth="1"/>
    <col min="5" max="5" width="9.5703125" style="11" customWidth="1"/>
    <col min="6" max="8" width="9.28515625" style="11" customWidth="1"/>
    <col min="9" max="9" width="9.28515625" style="23" customWidth="1"/>
    <col min="10" max="10" width="9.140625" style="23"/>
    <col min="11" max="11" width="9.140625" style="11"/>
    <col min="12" max="12" width="11.42578125" style="23" bestFit="1" customWidth="1"/>
    <col min="13" max="13" width="9.140625" style="11"/>
    <col min="14" max="14" width="11.28515625" style="23" customWidth="1"/>
    <col min="15" max="15" width="11.7109375" style="11" customWidth="1"/>
    <col min="16" max="16" width="12.42578125" style="11" customWidth="1"/>
  </cols>
  <sheetData>
    <row r="1" spans="1:17" ht="15.75" x14ac:dyDescent="0.25">
      <c r="A1" s="126" t="s">
        <v>199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</row>
    <row r="2" spans="1:17" ht="38.25" x14ac:dyDescent="0.25">
      <c r="A2" s="78" t="s">
        <v>87</v>
      </c>
      <c r="B2" s="78" t="s">
        <v>88</v>
      </c>
      <c r="C2" s="96" t="s">
        <v>106</v>
      </c>
      <c r="D2" s="78" t="s">
        <v>89</v>
      </c>
      <c r="E2" s="144" t="s">
        <v>90</v>
      </c>
      <c r="F2" s="144"/>
      <c r="G2" s="144"/>
      <c r="H2" s="144"/>
      <c r="I2" s="144"/>
      <c r="J2" s="97"/>
      <c r="K2" s="144" t="s">
        <v>91</v>
      </c>
      <c r="L2" s="144"/>
      <c r="M2" s="144" t="s">
        <v>92</v>
      </c>
      <c r="N2" s="144"/>
      <c r="O2" s="97" t="s">
        <v>93</v>
      </c>
      <c r="P2" s="76" t="s">
        <v>102</v>
      </c>
      <c r="Q2" s="98"/>
    </row>
    <row r="3" spans="1:17" ht="64.5" x14ac:dyDescent="0.25">
      <c r="A3" s="131" t="s">
        <v>10</v>
      </c>
      <c r="B3" s="131"/>
      <c r="C3" s="131"/>
      <c r="D3" s="131"/>
      <c r="E3" s="79" t="s">
        <v>94</v>
      </c>
      <c r="F3" s="79" t="s">
        <v>95</v>
      </c>
      <c r="G3" s="79" t="s">
        <v>96</v>
      </c>
      <c r="H3" s="79" t="s">
        <v>97</v>
      </c>
      <c r="I3" s="80" t="s">
        <v>98</v>
      </c>
      <c r="J3" s="81" t="s">
        <v>99</v>
      </c>
      <c r="K3" s="79" t="s">
        <v>105</v>
      </c>
      <c r="L3" s="82" t="s">
        <v>100</v>
      </c>
      <c r="M3" s="79" t="s">
        <v>103</v>
      </c>
      <c r="N3" s="79" t="s">
        <v>104</v>
      </c>
      <c r="O3" s="86"/>
      <c r="P3" s="99"/>
      <c r="Q3" s="98"/>
    </row>
    <row r="4" spans="1:17" ht="30" customHeight="1" x14ac:dyDescent="0.25">
      <c r="A4" s="100">
        <v>1</v>
      </c>
      <c r="B4" s="101" t="s">
        <v>11</v>
      </c>
      <c r="C4" s="92" t="s">
        <v>12</v>
      </c>
      <c r="D4" s="83" t="s">
        <v>13</v>
      </c>
      <c r="E4" s="61">
        <v>174.92500000000001</v>
      </c>
      <c r="F4" s="61">
        <f>E4/4</f>
        <v>43.731250000000003</v>
      </c>
      <c r="G4" s="61">
        <v>125</v>
      </c>
      <c r="H4" s="61">
        <v>0</v>
      </c>
      <c r="I4" s="61">
        <f>H4*$I$10/$H$10</f>
        <v>0</v>
      </c>
      <c r="J4" s="67">
        <f>G4+I4</f>
        <v>125</v>
      </c>
      <c r="K4" s="61">
        <v>38.700000000000003</v>
      </c>
      <c r="L4" s="61">
        <f>K4*$L$9/$K$9</f>
        <v>75.536759921925835</v>
      </c>
      <c r="M4" s="61">
        <v>0</v>
      </c>
      <c r="N4" s="61">
        <f>M4*$N$6/$M$6</f>
        <v>0</v>
      </c>
      <c r="O4" s="61">
        <f>F4+H4+K4+M4</f>
        <v>82.431250000000006</v>
      </c>
      <c r="P4" s="67">
        <f>J4+L4+N4</f>
        <v>200.53675992192584</v>
      </c>
      <c r="Q4" s="98"/>
    </row>
    <row r="5" spans="1:17" ht="30" customHeight="1" x14ac:dyDescent="0.25">
      <c r="A5" s="100">
        <v>2</v>
      </c>
      <c r="B5" s="101" t="s">
        <v>14</v>
      </c>
      <c r="C5" s="92" t="s">
        <v>15</v>
      </c>
      <c r="D5" s="83" t="s">
        <v>13</v>
      </c>
      <c r="E5" s="61">
        <v>118.33</v>
      </c>
      <c r="F5" s="61">
        <f t="shared" ref="F5:F10" si="0">E5/4</f>
        <v>29.5825</v>
      </c>
      <c r="G5" s="61">
        <f>F5*$G$4/$F$4</f>
        <v>84.557667571816481</v>
      </c>
      <c r="H5" s="61">
        <v>0</v>
      </c>
      <c r="I5" s="61">
        <f t="shared" ref="I5:I9" si="1">H5*$I$10/$H$10</f>
        <v>0</v>
      </c>
      <c r="J5" s="67">
        <f t="shared" ref="J5:J10" si="2">G5+I5</f>
        <v>84.557667571816481</v>
      </c>
      <c r="K5" s="61">
        <v>35.75</v>
      </c>
      <c r="L5" s="61">
        <f>K5*$L$9/$K$9</f>
        <v>69.778789850357839</v>
      </c>
      <c r="M5" s="61">
        <v>20</v>
      </c>
      <c r="N5" s="61">
        <f>M5*$N$6/$M$6</f>
        <v>23.529411764705884</v>
      </c>
      <c r="O5" s="61">
        <f t="shared" ref="O5:O10" si="3">F5+H5+K5+M5</f>
        <v>85.332499999999996</v>
      </c>
      <c r="P5" s="67">
        <f t="shared" ref="P5:P10" si="4">J5+L5+N5</f>
        <v>177.86586918688019</v>
      </c>
      <c r="Q5" s="98"/>
    </row>
    <row r="6" spans="1:17" ht="30" customHeight="1" x14ac:dyDescent="0.25">
      <c r="A6" s="102">
        <v>3</v>
      </c>
      <c r="B6" s="101" t="s">
        <v>16</v>
      </c>
      <c r="C6" s="92" t="s">
        <v>17</v>
      </c>
      <c r="D6" s="103" t="s">
        <v>13</v>
      </c>
      <c r="E6" s="61">
        <v>69.364999999999995</v>
      </c>
      <c r="F6" s="61">
        <f t="shared" si="0"/>
        <v>17.341249999999999</v>
      </c>
      <c r="G6" s="61">
        <f>F6*$G$4/$F$4</f>
        <v>49.567671859368296</v>
      </c>
      <c r="H6" s="61">
        <v>0</v>
      </c>
      <c r="I6" s="61">
        <f t="shared" si="1"/>
        <v>0</v>
      </c>
      <c r="J6" s="67">
        <f t="shared" si="2"/>
        <v>49.567671859368296</v>
      </c>
      <c r="K6" s="61">
        <v>109.75</v>
      </c>
      <c r="L6" s="61">
        <f>K6*$L$9/$K$9</f>
        <v>214.21600520494471</v>
      </c>
      <c r="M6" s="61">
        <v>170</v>
      </c>
      <c r="N6" s="61">
        <v>200</v>
      </c>
      <c r="O6" s="61">
        <f t="shared" si="3"/>
        <v>297.09125</v>
      </c>
      <c r="P6" s="67">
        <f t="shared" si="4"/>
        <v>463.783677064313</v>
      </c>
      <c r="Q6" s="98"/>
    </row>
    <row r="7" spans="1:17" ht="30" customHeight="1" x14ac:dyDescent="0.25">
      <c r="A7" s="104">
        <v>4</v>
      </c>
      <c r="B7" s="101" t="s">
        <v>18</v>
      </c>
      <c r="C7" s="92" t="s">
        <v>19</v>
      </c>
      <c r="D7" s="83" t="s">
        <v>13</v>
      </c>
      <c r="E7" s="61">
        <v>11.154999999999999</v>
      </c>
      <c r="F7" s="61">
        <f t="shared" si="0"/>
        <v>2.7887499999999998</v>
      </c>
      <c r="G7" s="61">
        <f t="shared" ref="G7:G10" si="5">F7*$G$4/$F$4</f>
        <v>7.9712734028869514</v>
      </c>
      <c r="H7" s="61">
        <v>78.599999999999994</v>
      </c>
      <c r="I7" s="61">
        <f t="shared" si="1"/>
        <v>220.5387205387205</v>
      </c>
      <c r="J7" s="67">
        <f t="shared" si="2"/>
        <v>228.50999394160746</v>
      </c>
      <c r="K7" s="61">
        <v>53.3</v>
      </c>
      <c r="L7" s="61">
        <f>K7*$L$9/$K$9</f>
        <v>104.03383214053352</v>
      </c>
      <c r="M7" s="61">
        <v>0</v>
      </c>
      <c r="N7" s="61">
        <f t="shared" ref="N7:N10" si="6">M7*$N$6/$M$6</f>
        <v>0</v>
      </c>
      <c r="O7" s="61">
        <f t="shared" si="3"/>
        <v>134.68874999999997</v>
      </c>
      <c r="P7" s="67">
        <f t="shared" si="4"/>
        <v>332.54382608214098</v>
      </c>
      <c r="Q7" s="98"/>
    </row>
    <row r="8" spans="1:17" ht="30" customHeight="1" x14ac:dyDescent="0.25">
      <c r="A8" s="104">
        <v>5</v>
      </c>
      <c r="B8" s="101" t="s">
        <v>20</v>
      </c>
      <c r="C8" s="92" t="s">
        <v>21</v>
      </c>
      <c r="D8" s="83" t="s">
        <v>13</v>
      </c>
      <c r="E8" s="64">
        <v>16.25</v>
      </c>
      <c r="F8" s="61">
        <f t="shared" si="0"/>
        <v>4.0625</v>
      </c>
      <c r="G8" s="61">
        <f t="shared" si="5"/>
        <v>11.612119479777046</v>
      </c>
      <c r="H8" s="64">
        <v>61.05</v>
      </c>
      <c r="I8" s="61">
        <f t="shared" si="1"/>
        <v>171.29629629629628</v>
      </c>
      <c r="J8" s="67">
        <f t="shared" si="2"/>
        <v>182.90841577607333</v>
      </c>
      <c r="K8" s="64">
        <v>27.5</v>
      </c>
      <c r="L8" s="61">
        <f>K8*$L$9/$K$9</f>
        <v>53.67599219258296</v>
      </c>
      <c r="M8" s="64">
        <v>20</v>
      </c>
      <c r="N8" s="61">
        <f t="shared" si="6"/>
        <v>23.529411764705884</v>
      </c>
      <c r="O8" s="61">
        <f t="shared" si="3"/>
        <v>112.6125</v>
      </c>
      <c r="P8" s="67">
        <f t="shared" si="4"/>
        <v>260.11381973336216</v>
      </c>
      <c r="Q8" s="98"/>
    </row>
    <row r="9" spans="1:17" ht="30" customHeight="1" x14ac:dyDescent="0.25">
      <c r="A9" s="104">
        <v>6</v>
      </c>
      <c r="B9" s="101" t="s">
        <v>22</v>
      </c>
      <c r="C9" s="92" t="s">
        <v>23</v>
      </c>
      <c r="D9" s="83" t="s">
        <v>13</v>
      </c>
      <c r="E9" s="61">
        <v>49.274999999999999</v>
      </c>
      <c r="F9" s="61">
        <f t="shared" si="0"/>
        <v>12.31875</v>
      </c>
      <c r="G9" s="61">
        <f t="shared" si="5"/>
        <v>35.21151922252394</v>
      </c>
      <c r="H9" s="61">
        <v>33.450000000000003</v>
      </c>
      <c r="I9" s="61">
        <f t="shared" si="1"/>
        <v>93.855218855218865</v>
      </c>
      <c r="J9" s="67">
        <f t="shared" si="2"/>
        <v>129.0667380777428</v>
      </c>
      <c r="K9" s="61">
        <v>153.69999999999999</v>
      </c>
      <c r="L9" s="61">
        <v>300</v>
      </c>
      <c r="M9" s="61">
        <v>20</v>
      </c>
      <c r="N9" s="61">
        <f t="shared" si="6"/>
        <v>23.529411764705884</v>
      </c>
      <c r="O9" s="61">
        <f t="shared" si="3"/>
        <v>219.46875</v>
      </c>
      <c r="P9" s="67">
        <f t="shared" si="4"/>
        <v>452.59614984244865</v>
      </c>
      <c r="Q9" s="98"/>
    </row>
    <row r="10" spans="1:17" ht="30" customHeight="1" x14ac:dyDescent="0.25">
      <c r="A10" s="104">
        <v>7</v>
      </c>
      <c r="B10" s="101" t="s">
        <v>24</v>
      </c>
      <c r="C10" s="92" t="s">
        <v>25</v>
      </c>
      <c r="D10" s="83" t="s">
        <v>13</v>
      </c>
      <c r="E10" s="61">
        <v>10</v>
      </c>
      <c r="F10" s="61">
        <f t="shared" si="0"/>
        <v>2.5</v>
      </c>
      <c r="G10" s="61">
        <f t="shared" si="5"/>
        <v>7.1459196798627982</v>
      </c>
      <c r="H10" s="61">
        <v>133.65</v>
      </c>
      <c r="I10" s="61">
        <v>375</v>
      </c>
      <c r="J10" s="67">
        <f t="shared" si="2"/>
        <v>382.1459196798628</v>
      </c>
      <c r="K10" s="61">
        <v>79.05</v>
      </c>
      <c r="L10" s="61">
        <f>K10*$L$9/$K$9</f>
        <v>154.29407937540665</v>
      </c>
      <c r="M10" s="61">
        <v>80</v>
      </c>
      <c r="N10" s="61">
        <f t="shared" si="6"/>
        <v>94.117647058823536</v>
      </c>
      <c r="O10" s="61">
        <f t="shared" si="3"/>
        <v>295.2</v>
      </c>
      <c r="P10" s="67">
        <f t="shared" si="4"/>
        <v>630.55764611409302</v>
      </c>
      <c r="Q10" s="98"/>
    </row>
    <row r="11" spans="1:17" ht="35.25" customHeight="1" x14ac:dyDescent="0.25">
      <c r="A11" s="105"/>
      <c r="B11" s="106"/>
      <c r="C11" s="106"/>
      <c r="D11" s="74"/>
      <c r="E11" s="74"/>
      <c r="F11" s="74"/>
      <c r="G11" s="74"/>
      <c r="H11" s="74"/>
      <c r="I11" s="75"/>
      <c r="J11" s="75"/>
      <c r="K11" s="74"/>
      <c r="L11" s="75"/>
      <c r="M11" s="74"/>
      <c r="N11" s="75"/>
      <c r="O11" s="74"/>
      <c r="P11" s="74"/>
      <c r="Q11" s="98"/>
    </row>
    <row r="12" spans="1:17" x14ac:dyDescent="0.25">
      <c r="A12" s="107"/>
      <c r="B12" s="107"/>
      <c r="C12" s="107"/>
      <c r="D12" s="74"/>
      <c r="E12" s="74"/>
      <c r="F12" s="74"/>
      <c r="G12" s="74"/>
      <c r="H12" s="74"/>
      <c r="I12" s="75"/>
      <c r="J12" s="75"/>
      <c r="K12" s="74"/>
      <c r="L12" s="75"/>
      <c r="M12" s="74"/>
      <c r="N12" s="75"/>
      <c r="O12" s="74"/>
      <c r="P12" s="74"/>
      <c r="Q12" s="98"/>
    </row>
    <row r="13" spans="1:17" x14ac:dyDescent="0.25">
      <c r="A13" s="107"/>
      <c r="B13" s="107"/>
      <c r="C13" s="107"/>
      <c r="D13" s="74"/>
      <c r="E13" s="74"/>
      <c r="F13" s="74"/>
      <c r="G13" s="74"/>
      <c r="H13" s="74"/>
      <c r="I13" s="75"/>
      <c r="J13" s="75"/>
      <c r="K13" s="74"/>
      <c r="L13" s="75"/>
      <c r="M13" s="74"/>
      <c r="N13" s="75"/>
      <c r="O13" s="74"/>
      <c r="P13" s="74"/>
      <c r="Q13" s="98"/>
    </row>
    <row r="14" spans="1:17" ht="15.75" x14ac:dyDescent="0.2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74"/>
      <c r="Q14" s="98"/>
    </row>
    <row r="15" spans="1:17" ht="38.25" x14ac:dyDescent="0.25">
      <c r="A15" s="76" t="s">
        <v>107</v>
      </c>
      <c r="B15" s="76" t="s">
        <v>88</v>
      </c>
      <c r="C15" s="77" t="s">
        <v>106</v>
      </c>
      <c r="D15" s="78" t="s">
        <v>89</v>
      </c>
      <c r="E15" s="132" t="s">
        <v>90</v>
      </c>
      <c r="F15" s="132"/>
      <c r="G15" s="132"/>
      <c r="H15" s="132"/>
      <c r="I15" s="132"/>
      <c r="J15" s="76"/>
      <c r="K15" s="132" t="s">
        <v>91</v>
      </c>
      <c r="L15" s="132"/>
      <c r="M15" s="132" t="s">
        <v>92</v>
      </c>
      <c r="N15" s="132"/>
      <c r="O15" s="76"/>
      <c r="P15" s="65"/>
      <c r="Q15" s="98"/>
    </row>
    <row r="16" spans="1:17" ht="64.5" x14ac:dyDescent="0.25">
      <c r="A16" s="131" t="s">
        <v>26</v>
      </c>
      <c r="B16" s="131"/>
      <c r="C16" s="131"/>
      <c r="D16" s="131"/>
      <c r="E16" s="79" t="s">
        <v>94</v>
      </c>
      <c r="F16" s="79" t="s">
        <v>95</v>
      </c>
      <c r="G16" s="79" t="s">
        <v>96</v>
      </c>
      <c r="H16" s="79" t="s">
        <v>97</v>
      </c>
      <c r="I16" s="80" t="s">
        <v>98</v>
      </c>
      <c r="J16" s="81" t="s">
        <v>99</v>
      </c>
      <c r="K16" s="79" t="s">
        <v>94</v>
      </c>
      <c r="L16" s="82" t="s">
        <v>100</v>
      </c>
      <c r="M16" s="79" t="s">
        <v>101</v>
      </c>
      <c r="N16" s="79" t="s">
        <v>104</v>
      </c>
      <c r="O16" s="76" t="s">
        <v>93</v>
      </c>
      <c r="P16" s="76" t="s">
        <v>102</v>
      </c>
      <c r="Q16" s="98"/>
    </row>
    <row r="17" spans="1:17" ht="30" customHeight="1" x14ac:dyDescent="0.25">
      <c r="A17" s="83">
        <v>1</v>
      </c>
      <c r="B17" s="101" t="s">
        <v>27</v>
      </c>
      <c r="C17" s="101" t="s">
        <v>28</v>
      </c>
      <c r="D17" s="83" t="s">
        <v>166</v>
      </c>
      <c r="E17" s="61">
        <v>145</v>
      </c>
      <c r="F17" s="61">
        <f>E17/4</f>
        <v>36.25</v>
      </c>
      <c r="G17" s="61">
        <f>F17/$F$19*$G$19</f>
        <v>51.32743362831858</v>
      </c>
      <c r="H17" s="61">
        <v>0</v>
      </c>
      <c r="I17" s="61">
        <v>0</v>
      </c>
      <c r="J17" s="61">
        <f>G17+I17</f>
        <v>51.32743362831858</v>
      </c>
      <c r="K17" s="61">
        <v>0</v>
      </c>
      <c r="L17" s="61">
        <f>K17/K18*L18</f>
        <v>0</v>
      </c>
      <c r="M17" s="67">
        <v>0</v>
      </c>
      <c r="N17" s="61">
        <v>0</v>
      </c>
      <c r="O17" s="61">
        <f>F17+H17+K17+M17</f>
        <v>36.25</v>
      </c>
      <c r="P17" s="61">
        <f>G17+I17+L17+N17</f>
        <v>51.32743362831858</v>
      </c>
      <c r="Q17" s="98"/>
    </row>
    <row r="18" spans="1:17" ht="30" customHeight="1" x14ac:dyDescent="0.25">
      <c r="A18" s="83">
        <v>2</v>
      </c>
      <c r="B18" s="101" t="s">
        <v>1</v>
      </c>
      <c r="C18" s="101" t="s">
        <v>2</v>
      </c>
      <c r="D18" s="83" t="s">
        <v>166</v>
      </c>
      <c r="E18" s="61">
        <v>264.125</v>
      </c>
      <c r="F18" s="61">
        <f t="shared" ref="F18:F19" si="7">E18/4</f>
        <v>66.03125</v>
      </c>
      <c r="G18" s="61">
        <f>F18/$F$19*$G$19</f>
        <v>93.495575221238937</v>
      </c>
      <c r="H18" s="67">
        <v>0</v>
      </c>
      <c r="I18" s="67">
        <v>0</v>
      </c>
      <c r="J18" s="61">
        <f t="shared" ref="J18:J19" si="8">G18+I18</f>
        <v>93.495575221238937</v>
      </c>
      <c r="K18" s="61">
        <v>43.55</v>
      </c>
      <c r="L18" s="61">
        <v>300</v>
      </c>
      <c r="M18" s="67">
        <v>0</v>
      </c>
      <c r="N18" s="61">
        <v>0</v>
      </c>
      <c r="O18" s="61">
        <f t="shared" ref="O18:O19" si="9">F18+H18+K18+M18</f>
        <v>109.58125</v>
      </c>
      <c r="P18" s="61">
        <f t="shared" ref="P18:P19" si="10">G18+I18+L18+N18</f>
        <v>393.49557522123894</v>
      </c>
      <c r="Q18" s="98"/>
    </row>
    <row r="19" spans="1:17" ht="30" customHeight="1" x14ac:dyDescent="0.25">
      <c r="A19" s="83">
        <v>3</v>
      </c>
      <c r="B19" s="101" t="s">
        <v>29</v>
      </c>
      <c r="C19" s="101" t="s">
        <v>30</v>
      </c>
      <c r="D19" s="83" t="s">
        <v>166</v>
      </c>
      <c r="E19" s="61">
        <v>353.125</v>
      </c>
      <c r="F19" s="61">
        <f t="shared" si="7"/>
        <v>88.28125</v>
      </c>
      <c r="G19" s="61">
        <v>125</v>
      </c>
      <c r="H19" s="67">
        <v>0</v>
      </c>
      <c r="I19" s="67">
        <v>0</v>
      </c>
      <c r="J19" s="61">
        <f t="shared" si="8"/>
        <v>125</v>
      </c>
      <c r="K19" s="61">
        <v>17.05</v>
      </c>
      <c r="L19" s="61">
        <f>K19/K18*L18</f>
        <v>117.45120551090702</v>
      </c>
      <c r="M19" s="67">
        <v>0</v>
      </c>
      <c r="N19" s="61">
        <v>0</v>
      </c>
      <c r="O19" s="61">
        <f t="shared" si="9"/>
        <v>105.33125</v>
      </c>
      <c r="P19" s="61">
        <f t="shared" si="10"/>
        <v>242.45120551090702</v>
      </c>
      <c r="Q19" s="98"/>
    </row>
    <row r="20" spans="1:17" x14ac:dyDescent="0.25">
      <c r="A20" s="108"/>
      <c r="B20" s="108"/>
      <c r="C20" s="108"/>
      <c r="D20" s="108"/>
      <c r="E20" s="74"/>
      <c r="F20" s="74"/>
      <c r="G20" s="74"/>
      <c r="H20" s="74"/>
      <c r="I20" s="75"/>
      <c r="J20" s="75"/>
      <c r="K20" s="74"/>
      <c r="L20" s="75"/>
      <c r="M20" s="74"/>
      <c r="N20" s="75"/>
      <c r="O20" s="74"/>
      <c r="P20" s="74"/>
      <c r="Q20" s="98"/>
    </row>
    <row r="21" spans="1:17" ht="15.75" x14ac:dyDescent="0.25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7"/>
      <c r="P21" s="74"/>
      <c r="Q21" s="98"/>
    </row>
    <row r="22" spans="1:17" ht="38.25" x14ac:dyDescent="0.25">
      <c r="A22" s="109" t="s">
        <v>107</v>
      </c>
      <c r="B22" s="76" t="s">
        <v>88</v>
      </c>
      <c r="C22" s="77" t="s">
        <v>106</v>
      </c>
      <c r="D22" s="78" t="s">
        <v>89</v>
      </c>
      <c r="E22" s="132" t="s">
        <v>90</v>
      </c>
      <c r="F22" s="132"/>
      <c r="G22" s="132"/>
      <c r="H22" s="132"/>
      <c r="I22" s="132"/>
      <c r="J22" s="76"/>
      <c r="K22" s="132" t="s">
        <v>91</v>
      </c>
      <c r="L22" s="132"/>
      <c r="M22" s="132" t="s">
        <v>92</v>
      </c>
      <c r="N22" s="132"/>
      <c r="O22" s="76"/>
      <c r="P22" s="65"/>
      <c r="Q22" s="98"/>
    </row>
    <row r="23" spans="1:17" ht="64.5" x14ac:dyDescent="0.25">
      <c r="A23" s="131" t="s">
        <v>31</v>
      </c>
      <c r="B23" s="131"/>
      <c r="C23" s="131"/>
      <c r="D23" s="131"/>
      <c r="E23" s="79" t="s">
        <v>94</v>
      </c>
      <c r="F23" s="79" t="s">
        <v>95</v>
      </c>
      <c r="G23" s="79" t="s">
        <v>96</v>
      </c>
      <c r="H23" s="79" t="s">
        <v>97</v>
      </c>
      <c r="I23" s="80" t="s">
        <v>98</v>
      </c>
      <c r="J23" s="81" t="s">
        <v>99</v>
      </c>
      <c r="K23" s="79" t="s">
        <v>94</v>
      </c>
      <c r="L23" s="82" t="s">
        <v>100</v>
      </c>
      <c r="M23" s="79" t="s">
        <v>101</v>
      </c>
      <c r="N23" s="79" t="s">
        <v>104</v>
      </c>
      <c r="O23" s="76" t="s">
        <v>93</v>
      </c>
      <c r="P23" s="76" t="s">
        <v>102</v>
      </c>
      <c r="Q23" s="98"/>
    </row>
    <row r="24" spans="1:17" ht="30" customHeight="1" x14ac:dyDescent="0.25">
      <c r="A24" s="110">
        <v>1</v>
      </c>
      <c r="B24" s="101" t="s">
        <v>27</v>
      </c>
      <c r="C24" s="101" t="s">
        <v>28</v>
      </c>
      <c r="D24" s="83" t="s">
        <v>166</v>
      </c>
      <c r="E24" s="61">
        <v>145</v>
      </c>
      <c r="F24" s="61">
        <f>E24/4</f>
        <v>36.25</v>
      </c>
      <c r="G24" s="61">
        <f>F24/$F$32*$G$32</f>
        <v>42.987927803998765</v>
      </c>
      <c r="H24" s="61">
        <v>0</v>
      </c>
      <c r="I24" s="61">
        <v>0</v>
      </c>
      <c r="J24" s="61">
        <f>G24+I24</f>
        <v>42.987927803998765</v>
      </c>
      <c r="K24" s="61">
        <v>0</v>
      </c>
      <c r="L24" s="61">
        <v>0</v>
      </c>
      <c r="M24" s="61">
        <v>0</v>
      </c>
      <c r="N24" s="61">
        <f>M24/M29*N29</f>
        <v>0</v>
      </c>
      <c r="O24" s="61">
        <f>F24+H24+K24+M24</f>
        <v>36.25</v>
      </c>
      <c r="P24" s="61">
        <f>J24+L24+N24</f>
        <v>42.987927803998765</v>
      </c>
      <c r="Q24" s="98"/>
    </row>
    <row r="25" spans="1:17" ht="30" customHeight="1" x14ac:dyDescent="0.25">
      <c r="A25" s="110">
        <v>2</v>
      </c>
      <c r="B25" s="101" t="s">
        <v>1</v>
      </c>
      <c r="C25" s="101" t="s">
        <v>2</v>
      </c>
      <c r="D25" s="83" t="s">
        <v>166</v>
      </c>
      <c r="E25" s="61">
        <v>264.125</v>
      </c>
      <c r="F25" s="61">
        <f t="shared" ref="F25:F33" si="11">E25/4</f>
        <v>66.03125</v>
      </c>
      <c r="G25" s="61">
        <f t="shared" ref="G25:G31" si="12">F25/$F$32*$G$32</f>
        <v>78.304734008490868</v>
      </c>
      <c r="H25" s="67">
        <v>0</v>
      </c>
      <c r="I25" s="61">
        <v>0</v>
      </c>
      <c r="J25" s="61">
        <f t="shared" ref="J25:J33" si="13">G25+I25</f>
        <v>78.304734008490868</v>
      </c>
      <c r="K25" s="61">
        <v>43.55</v>
      </c>
      <c r="L25" s="67">
        <f>K25/$K$26*$L$26</f>
        <v>44.034378159757331</v>
      </c>
      <c r="M25" s="61">
        <v>0</v>
      </c>
      <c r="N25" s="61">
        <v>0</v>
      </c>
      <c r="O25" s="61">
        <f t="shared" ref="O25:O33" si="14">F25+H25+K25+M25</f>
        <v>109.58125</v>
      </c>
      <c r="P25" s="61">
        <f t="shared" ref="P25:P33" si="15">J25+L25+N25</f>
        <v>122.33911216824819</v>
      </c>
      <c r="Q25" s="98"/>
    </row>
    <row r="26" spans="1:17" ht="30" customHeight="1" x14ac:dyDescent="0.25">
      <c r="A26" s="110">
        <v>3</v>
      </c>
      <c r="B26" s="101" t="s">
        <v>169</v>
      </c>
      <c r="C26" s="101" t="s">
        <v>170</v>
      </c>
      <c r="D26" s="83" t="s">
        <v>166</v>
      </c>
      <c r="E26" s="61">
        <v>53.95</v>
      </c>
      <c r="F26" s="61">
        <f t="shared" si="11"/>
        <v>13.487500000000001</v>
      </c>
      <c r="G26" s="61">
        <f t="shared" si="12"/>
        <v>15.994473827763679</v>
      </c>
      <c r="H26" s="67">
        <v>17.850000000000001</v>
      </c>
      <c r="I26" s="61">
        <f>H26*$I$29/$H$29</f>
        <v>335.52631578947376</v>
      </c>
      <c r="J26" s="61">
        <f t="shared" si="13"/>
        <v>351.52078961723743</v>
      </c>
      <c r="K26" s="61">
        <v>296.7</v>
      </c>
      <c r="L26" s="67">
        <v>300</v>
      </c>
      <c r="M26" s="61">
        <v>40</v>
      </c>
      <c r="N26" s="61">
        <f>M26/$M$29*$N$29</f>
        <v>61.53846153846154</v>
      </c>
      <c r="O26" s="61">
        <f t="shared" si="14"/>
        <v>368.03749999999997</v>
      </c>
      <c r="P26" s="61">
        <f t="shared" si="15"/>
        <v>713.05925115569892</v>
      </c>
      <c r="Q26" s="98"/>
    </row>
    <row r="27" spans="1:17" ht="30" customHeight="1" x14ac:dyDescent="0.25">
      <c r="A27" s="110">
        <v>4</v>
      </c>
      <c r="B27" s="101" t="s">
        <v>29</v>
      </c>
      <c r="C27" s="101" t="s">
        <v>30</v>
      </c>
      <c r="D27" s="83" t="s">
        <v>166</v>
      </c>
      <c r="E27" s="61">
        <v>353.125</v>
      </c>
      <c r="F27" s="61">
        <f t="shared" si="11"/>
        <v>88.28125</v>
      </c>
      <c r="G27" s="61">
        <f t="shared" si="12"/>
        <v>104.69042762611768</v>
      </c>
      <c r="H27" s="67">
        <v>0</v>
      </c>
      <c r="I27" s="61">
        <v>0</v>
      </c>
      <c r="J27" s="61">
        <f t="shared" si="13"/>
        <v>104.69042762611768</v>
      </c>
      <c r="K27" s="61">
        <v>17.05</v>
      </c>
      <c r="L27" s="67">
        <f t="shared" ref="L27:L33" si="16">K27/$K$26*$L$26</f>
        <v>17.239635995955513</v>
      </c>
      <c r="M27" s="61">
        <v>0</v>
      </c>
      <c r="N27" s="61">
        <f>M27/$M$29*$N$29</f>
        <v>0</v>
      </c>
      <c r="O27" s="61">
        <f t="shared" si="14"/>
        <v>105.33125</v>
      </c>
      <c r="P27" s="61">
        <f t="shared" si="15"/>
        <v>121.93006362207319</v>
      </c>
      <c r="Q27" s="98"/>
    </row>
    <row r="28" spans="1:17" ht="30" customHeight="1" x14ac:dyDescent="0.25">
      <c r="A28" s="110">
        <v>5</v>
      </c>
      <c r="B28" s="101" t="s">
        <v>164</v>
      </c>
      <c r="C28" s="101" t="s">
        <v>163</v>
      </c>
      <c r="D28" s="83" t="s">
        <v>166</v>
      </c>
      <c r="E28" s="61">
        <v>104.605</v>
      </c>
      <c r="F28" s="61">
        <f t="shared" si="11"/>
        <v>26.151250000000001</v>
      </c>
      <c r="G28" s="61">
        <f t="shared" si="12"/>
        <v>31.01208405473994</v>
      </c>
      <c r="H28" s="67">
        <v>0</v>
      </c>
      <c r="I28" s="61">
        <v>0</v>
      </c>
      <c r="J28" s="61">
        <f t="shared" si="13"/>
        <v>31.01208405473994</v>
      </c>
      <c r="K28" s="61">
        <v>42.6</v>
      </c>
      <c r="L28" s="67">
        <f t="shared" si="16"/>
        <v>43.073811931243682</v>
      </c>
      <c r="M28" s="61">
        <v>30</v>
      </c>
      <c r="N28" s="61">
        <f>M28/$M$29*$N$29</f>
        <v>46.153846153846153</v>
      </c>
      <c r="O28" s="61">
        <f t="shared" si="14"/>
        <v>98.751249999999999</v>
      </c>
      <c r="P28" s="61">
        <f t="shared" si="15"/>
        <v>120.23974213982979</v>
      </c>
      <c r="Q28" s="98"/>
    </row>
    <row r="29" spans="1:17" ht="30" customHeight="1" x14ac:dyDescent="0.25">
      <c r="A29" s="110">
        <v>6</v>
      </c>
      <c r="B29" s="101" t="s">
        <v>162</v>
      </c>
      <c r="C29" s="101" t="s">
        <v>161</v>
      </c>
      <c r="D29" s="83" t="s">
        <v>166</v>
      </c>
      <c r="E29" s="61">
        <v>16.25</v>
      </c>
      <c r="F29" s="61">
        <f t="shared" si="11"/>
        <v>4.0625</v>
      </c>
      <c r="G29" s="61">
        <f t="shared" si="12"/>
        <v>4.8176125987239997</v>
      </c>
      <c r="H29" s="67">
        <v>19.95</v>
      </c>
      <c r="I29" s="61">
        <v>375</v>
      </c>
      <c r="J29" s="61">
        <f t="shared" si="13"/>
        <v>379.817612598724</v>
      </c>
      <c r="K29" s="61">
        <v>27.65</v>
      </c>
      <c r="L29" s="67">
        <f t="shared" si="16"/>
        <v>27.957532861476238</v>
      </c>
      <c r="M29" s="61">
        <v>130</v>
      </c>
      <c r="N29" s="61">
        <v>200</v>
      </c>
      <c r="O29" s="61">
        <f t="shared" si="14"/>
        <v>181.66249999999999</v>
      </c>
      <c r="P29" s="61">
        <f t="shared" si="15"/>
        <v>607.77514546020029</v>
      </c>
      <c r="Q29" s="98"/>
    </row>
    <row r="30" spans="1:17" ht="30" customHeight="1" x14ac:dyDescent="0.25">
      <c r="A30" s="110">
        <v>7</v>
      </c>
      <c r="B30" s="101" t="s">
        <v>181</v>
      </c>
      <c r="C30" s="101" t="s">
        <v>182</v>
      </c>
      <c r="D30" s="83" t="s">
        <v>166</v>
      </c>
      <c r="E30" s="61">
        <v>154</v>
      </c>
      <c r="F30" s="61">
        <f t="shared" si="11"/>
        <v>38.5</v>
      </c>
      <c r="G30" s="61">
        <f t="shared" si="12"/>
        <v>45.656144012522823</v>
      </c>
      <c r="H30" s="67">
        <v>0</v>
      </c>
      <c r="I30" s="61">
        <v>0</v>
      </c>
      <c r="J30" s="61">
        <f t="shared" si="13"/>
        <v>45.656144012522823</v>
      </c>
      <c r="K30" s="61">
        <v>0</v>
      </c>
      <c r="L30" s="67">
        <f t="shared" si="16"/>
        <v>0</v>
      </c>
      <c r="M30" s="61">
        <v>0</v>
      </c>
      <c r="N30" s="61">
        <f>M30/M29*N29</f>
        <v>0</v>
      </c>
      <c r="O30" s="61">
        <f t="shared" si="14"/>
        <v>38.5</v>
      </c>
      <c r="P30" s="61">
        <f t="shared" si="15"/>
        <v>45.656144012522823</v>
      </c>
      <c r="Q30" s="98"/>
    </row>
    <row r="31" spans="1:17" ht="30" customHeight="1" x14ac:dyDescent="0.25">
      <c r="A31" s="110">
        <v>8</v>
      </c>
      <c r="B31" s="101" t="s">
        <v>115</v>
      </c>
      <c r="C31" s="101" t="s">
        <v>114</v>
      </c>
      <c r="D31" s="83" t="s">
        <v>166</v>
      </c>
      <c r="E31" s="61">
        <v>13.13</v>
      </c>
      <c r="F31" s="61">
        <f t="shared" si="11"/>
        <v>3.2825000000000002</v>
      </c>
      <c r="G31" s="61">
        <f t="shared" si="12"/>
        <v>3.8926309797689918</v>
      </c>
      <c r="H31" s="67">
        <v>0</v>
      </c>
      <c r="I31" s="61">
        <v>0</v>
      </c>
      <c r="J31" s="61">
        <f t="shared" si="13"/>
        <v>3.8926309797689918</v>
      </c>
      <c r="K31" s="61">
        <v>0</v>
      </c>
      <c r="L31" s="67">
        <f t="shared" si="16"/>
        <v>0</v>
      </c>
      <c r="M31" s="61">
        <v>0</v>
      </c>
      <c r="N31" s="61">
        <f>M31/M29*N29</f>
        <v>0</v>
      </c>
      <c r="O31" s="61">
        <f t="shared" si="14"/>
        <v>3.2825000000000002</v>
      </c>
      <c r="P31" s="61">
        <f t="shared" si="15"/>
        <v>3.8926309797689918</v>
      </c>
      <c r="Q31" s="98"/>
    </row>
    <row r="32" spans="1:17" ht="30" customHeight="1" x14ac:dyDescent="0.25">
      <c r="A32" s="110">
        <v>9</v>
      </c>
      <c r="B32" s="101" t="s">
        <v>184</v>
      </c>
      <c r="C32" s="101" t="s">
        <v>185</v>
      </c>
      <c r="D32" s="83" t="s">
        <v>166</v>
      </c>
      <c r="E32" s="61">
        <v>421.63</v>
      </c>
      <c r="F32" s="61">
        <f t="shared" si="11"/>
        <v>105.4075</v>
      </c>
      <c r="G32" s="67">
        <v>125</v>
      </c>
      <c r="H32" s="67">
        <v>0</v>
      </c>
      <c r="I32" s="61">
        <v>0</v>
      </c>
      <c r="J32" s="61">
        <f t="shared" si="13"/>
        <v>125</v>
      </c>
      <c r="K32" s="61">
        <v>135.80000000000001</v>
      </c>
      <c r="L32" s="67">
        <f t="shared" si="16"/>
        <v>137.3104145601618</v>
      </c>
      <c r="M32" s="61">
        <v>130</v>
      </c>
      <c r="N32" s="61">
        <v>200</v>
      </c>
      <c r="O32" s="61">
        <f t="shared" si="14"/>
        <v>371.20749999999998</v>
      </c>
      <c r="P32" s="61">
        <f t="shared" si="15"/>
        <v>462.3104145601618</v>
      </c>
      <c r="Q32" s="98"/>
    </row>
    <row r="33" spans="1:17" ht="30" customHeight="1" x14ac:dyDescent="0.25">
      <c r="A33" s="110">
        <v>10</v>
      </c>
      <c r="B33" s="101" t="s">
        <v>160</v>
      </c>
      <c r="C33" s="101" t="s">
        <v>159</v>
      </c>
      <c r="D33" s="83" t="s">
        <v>166</v>
      </c>
      <c r="E33" s="61">
        <v>103.02500000000001</v>
      </c>
      <c r="F33" s="61">
        <f t="shared" si="11"/>
        <v>25.756250000000001</v>
      </c>
      <c r="G33" s="61">
        <f>F33/$F$32*$G$32</f>
        <v>30.543663875910159</v>
      </c>
      <c r="H33" s="67">
        <v>0</v>
      </c>
      <c r="I33" s="61">
        <v>0</v>
      </c>
      <c r="J33" s="61">
        <f t="shared" si="13"/>
        <v>30.543663875910159</v>
      </c>
      <c r="K33" s="61">
        <v>139.30000000000001</v>
      </c>
      <c r="L33" s="67">
        <f t="shared" si="16"/>
        <v>140.84934277047523</v>
      </c>
      <c r="M33" s="61">
        <v>60</v>
      </c>
      <c r="N33" s="61">
        <f>M33/$M$29*$N$29</f>
        <v>92.307692307692307</v>
      </c>
      <c r="O33" s="61">
        <f t="shared" si="14"/>
        <v>225.05625000000001</v>
      </c>
      <c r="P33" s="61">
        <f t="shared" si="15"/>
        <v>263.70069895407772</v>
      </c>
      <c r="Q33" s="98"/>
    </row>
    <row r="34" spans="1:17" x14ac:dyDescent="0.25">
      <c r="A34" s="74"/>
      <c r="B34" s="74"/>
      <c r="C34" s="74"/>
      <c r="D34" s="74"/>
      <c r="E34" s="74"/>
      <c r="F34" s="74"/>
      <c r="G34" s="74"/>
      <c r="H34" s="74"/>
      <c r="I34" s="75"/>
      <c r="J34" s="75"/>
      <c r="K34" s="74"/>
      <c r="L34" s="75"/>
      <c r="M34" s="74"/>
      <c r="N34" s="75"/>
      <c r="O34" s="74"/>
      <c r="P34" s="74"/>
      <c r="Q34" s="98"/>
    </row>
    <row r="35" spans="1:17" ht="15.75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7"/>
      <c r="P35" s="74"/>
      <c r="Q35" s="98"/>
    </row>
    <row r="36" spans="1:17" ht="38.25" x14ac:dyDescent="0.25">
      <c r="A36" s="109" t="s">
        <v>107</v>
      </c>
      <c r="B36" s="76" t="s">
        <v>88</v>
      </c>
      <c r="C36" s="77" t="s">
        <v>106</v>
      </c>
      <c r="D36" s="78" t="s">
        <v>89</v>
      </c>
      <c r="E36" s="132" t="s">
        <v>90</v>
      </c>
      <c r="F36" s="132"/>
      <c r="G36" s="132"/>
      <c r="H36" s="132"/>
      <c r="I36" s="132"/>
      <c r="J36" s="76"/>
      <c r="K36" s="132" t="s">
        <v>91</v>
      </c>
      <c r="L36" s="132"/>
      <c r="M36" s="132" t="s">
        <v>92</v>
      </c>
      <c r="N36" s="132"/>
      <c r="O36" s="76"/>
      <c r="P36" s="111"/>
      <c r="Q36" s="98"/>
    </row>
    <row r="37" spans="1:17" ht="64.5" x14ac:dyDescent="0.25">
      <c r="A37" s="131" t="s">
        <v>32</v>
      </c>
      <c r="B37" s="131"/>
      <c r="C37" s="131"/>
      <c r="D37" s="131"/>
      <c r="E37" s="79" t="s">
        <v>94</v>
      </c>
      <c r="F37" s="79" t="s">
        <v>95</v>
      </c>
      <c r="G37" s="79" t="s">
        <v>96</v>
      </c>
      <c r="H37" s="79" t="s">
        <v>97</v>
      </c>
      <c r="I37" s="80" t="s">
        <v>98</v>
      </c>
      <c r="J37" s="81" t="s">
        <v>99</v>
      </c>
      <c r="K37" s="79" t="s">
        <v>94</v>
      </c>
      <c r="L37" s="82" t="s">
        <v>100</v>
      </c>
      <c r="M37" s="79" t="s">
        <v>101</v>
      </c>
      <c r="N37" s="79" t="s">
        <v>104</v>
      </c>
      <c r="O37" s="76" t="s">
        <v>93</v>
      </c>
      <c r="P37" s="76" t="s">
        <v>102</v>
      </c>
      <c r="Q37" s="98"/>
    </row>
    <row r="38" spans="1:17" ht="30" customHeight="1" x14ac:dyDescent="0.25">
      <c r="A38" s="110">
        <v>1</v>
      </c>
      <c r="B38" s="101" t="s">
        <v>33</v>
      </c>
      <c r="C38" s="101" t="s">
        <v>34</v>
      </c>
      <c r="D38" s="83" t="s">
        <v>13</v>
      </c>
      <c r="E38" s="61">
        <v>10</v>
      </c>
      <c r="F38" s="61">
        <f t="shared" ref="F38:F65" si="17">E38/4</f>
        <v>2.5</v>
      </c>
      <c r="G38" s="61">
        <f t="shared" ref="G38:G56" si="18">F38*$G$57/$F$57</f>
        <v>3.5211267605633805</v>
      </c>
      <c r="H38" s="61">
        <v>68.7</v>
      </c>
      <c r="I38" s="61">
        <f>H38*$I$60/$H$60</f>
        <v>192.76094276094275</v>
      </c>
      <c r="J38" s="67">
        <f>G38+I38</f>
        <v>196.28206952150614</v>
      </c>
      <c r="K38" s="61">
        <v>1.4</v>
      </c>
      <c r="L38" s="61">
        <f t="shared" ref="L38:L55" si="19">K38*$L$56/$K$56</f>
        <v>2.7325959661678598</v>
      </c>
      <c r="M38" s="61">
        <v>0</v>
      </c>
      <c r="N38" s="61">
        <f>M38*$N$39/$M$39</f>
        <v>0</v>
      </c>
      <c r="O38" s="61">
        <f>F38+H38+K38+M38</f>
        <v>72.600000000000009</v>
      </c>
      <c r="P38" s="67">
        <f>J38+L38+N38</f>
        <v>199.01466548767399</v>
      </c>
      <c r="Q38" s="98"/>
    </row>
    <row r="39" spans="1:17" ht="30" customHeight="1" x14ac:dyDescent="0.25">
      <c r="A39" s="110">
        <v>2</v>
      </c>
      <c r="B39" s="101" t="s">
        <v>35</v>
      </c>
      <c r="C39" s="101" t="s">
        <v>36</v>
      </c>
      <c r="D39" s="83" t="s">
        <v>13</v>
      </c>
      <c r="E39" s="61">
        <v>52.45</v>
      </c>
      <c r="F39" s="61">
        <f t="shared" si="17"/>
        <v>13.112500000000001</v>
      </c>
      <c r="G39" s="61">
        <f t="shared" si="18"/>
        <v>18.468309859154928</v>
      </c>
      <c r="H39" s="61">
        <v>0</v>
      </c>
      <c r="I39" s="61">
        <f t="shared" ref="I39:I65" si="20">H39*$I$60/$H$60</f>
        <v>0</v>
      </c>
      <c r="J39" s="67">
        <f t="shared" ref="J39:J65" si="21">G39+I39</f>
        <v>18.468309859154928</v>
      </c>
      <c r="K39" s="61">
        <v>79.05</v>
      </c>
      <c r="L39" s="61">
        <f t="shared" si="19"/>
        <v>154.29407937540665</v>
      </c>
      <c r="M39" s="61">
        <v>180</v>
      </c>
      <c r="N39" s="61">
        <v>200</v>
      </c>
      <c r="O39" s="61">
        <f t="shared" ref="O39:O65" si="22">F39+H39+K39+M39</f>
        <v>272.16250000000002</v>
      </c>
      <c r="P39" s="67">
        <f t="shared" ref="P39:P65" si="23">J39+L39+N39</f>
        <v>372.76238923456157</v>
      </c>
      <c r="Q39" s="98"/>
    </row>
    <row r="40" spans="1:17" ht="30" customHeight="1" x14ac:dyDescent="0.25">
      <c r="A40" s="110">
        <v>3</v>
      </c>
      <c r="B40" s="101" t="s">
        <v>11</v>
      </c>
      <c r="C40" s="101" t="s">
        <v>12</v>
      </c>
      <c r="D40" s="83" t="s">
        <v>13</v>
      </c>
      <c r="E40" s="61">
        <v>174.92500000000001</v>
      </c>
      <c r="F40" s="61">
        <f t="shared" si="17"/>
        <v>43.731250000000003</v>
      </c>
      <c r="G40" s="61">
        <f t="shared" si="18"/>
        <v>61.593309859154928</v>
      </c>
      <c r="H40" s="61">
        <v>0</v>
      </c>
      <c r="I40" s="61">
        <f t="shared" si="20"/>
        <v>0</v>
      </c>
      <c r="J40" s="67">
        <f t="shared" si="21"/>
        <v>61.593309859154928</v>
      </c>
      <c r="K40" s="61">
        <v>38.700000000000003</v>
      </c>
      <c r="L40" s="61">
        <f t="shared" si="19"/>
        <v>75.536759921925835</v>
      </c>
      <c r="M40" s="61">
        <v>0</v>
      </c>
      <c r="N40" s="61">
        <f t="shared" ref="N40:N41" si="24">M40*$N$39/$M$39</f>
        <v>0</v>
      </c>
      <c r="O40" s="61">
        <f t="shared" si="22"/>
        <v>82.431250000000006</v>
      </c>
      <c r="P40" s="67">
        <f t="shared" si="23"/>
        <v>137.13006978108075</v>
      </c>
      <c r="Q40" s="98"/>
    </row>
    <row r="41" spans="1:17" ht="30" customHeight="1" x14ac:dyDescent="0.25">
      <c r="A41" s="110">
        <v>4</v>
      </c>
      <c r="B41" s="101" t="s">
        <v>37</v>
      </c>
      <c r="C41" s="101" t="s">
        <v>38</v>
      </c>
      <c r="D41" s="83" t="s">
        <v>13</v>
      </c>
      <c r="E41" s="61">
        <v>10</v>
      </c>
      <c r="F41" s="61">
        <f t="shared" si="17"/>
        <v>2.5</v>
      </c>
      <c r="G41" s="61">
        <f t="shared" si="18"/>
        <v>3.5211267605633805</v>
      </c>
      <c r="H41" s="61">
        <v>33</v>
      </c>
      <c r="I41" s="61">
        <f t="shared" si="20"/>
        <v>92.592592592592595</v>
      </c>
      <c r="J41" s="67">
        <f t="shared" si="21"/>
        <v>96.113719353155972</v>
      </c>
      <c r="K41" s="61">
        <v>0</v>
      </c>
      <c r="L41" s="61">
        <f t="shared" si="19"/>
        <v>0</v>
      </c>
      <c r="M41" s="61">
        <v>0</v>
      </c>
      <c r="N41" s="61">
        <f t="shared" si="24"/>
        <v>0</v>
      </c>
      <c r="O41" s="61">
        <f t="shared" si="22"/>
        <v>35.5</v>
      </c>
      <c r="P41" s="67">
        <f t="shared" si="23"/>
        <v>96.113719353155972</v>
      </c>
      <c r="Q41" s="98"/>
    </row>
    <row r="42" spans="1:17" ht="30" customHeight="1" x14ac:dyDescent="0.25">
      <c r="A42" s="110">
        <v>5</v>
      </c>
      <c r="B42" s="101" t="s">
        <v>14</v>
      </c>
      <c r="C42" s="101" t="s">
        <v>15</v>
      </c>
      <c r="D42" s="83" t="s">
        <v>13</v>
      </c>
      <c r="E42" s="61">
        <v>118.33</v>
      </c>
      <c r="F42" s="61">
        <f t="shared" si="17"/>
        <v>29.5825</v>
      </c>
      <c r="G42" s="61">
        <f t="shared" si="18"/>
        <v>41.66549295774648</v>
      </c>
      <c r="H42" s="61">
        <v>0</v>
      </c>
      <c r="I42" s="61">
        <f t="shared" si="20"/>
        <v>0</v>
      </c>
      <c r="J42" s="67">
        <f t="shared" si="21"/>
        <v>41.66549295774648</v>
      </c>
      <c r="K42" s="61">
        <v>35.75</v>
      </c>
      <c r="L42" s="61">
        <f t="shared" si="19"/>
        <v>69.778789850357839</v>
      </c>
      <c r="M42" s="61">
        <v>20</v>
      </c>
      <c r="N42" s="61">
        <f>M42*$N$39/$M$39</f>
        <v>22.222222222222221</v>
      </c>
      <c r="O42" s="61">
        <f t="shared" si="22"/>
        <v>85.332499999999996</v>
      </c>
      <c r="P42" s="67">
        <f t="shared" si="23"/>
        <v>133.66650503032653</v>
      </c>
      <c r="Q42" s="98"/>
    </row>
    <row r="43" spans="1:17" ht="30" customHeight="1" x14ac:dyDescent="0.25">
      <c r="A43" s="110">
        <v>6</v>
      </c>
      <c r="B43" s="101" t="s">
        <v>16</v>
      </c>
      <c r="C43" s="101" t="s">
        <v>17</v>
      </c>
      <c r="D43" s="83" t="s">
        <v>13</v>
      </c>
      <c r="E43" s="61">
        <v>69.364999999999995</v>
      </c>
      <c r="F43" s="61">
        <f t="shared" si="17"/>
        <v>17.341249999999999</v>
      </c>
      <c r="G43" s="61">
        <f t="shared" si="18"/>
        <v>24.424295774647888</v>
      </c>
      <c r="H43" s="61">
        <v>0</v>
      </c>
      <c r="I43" s="61">
        <f t="shared" si="20"/>
        <v>0</v>
      </c>
      <c r="J43" s="67">
        <f t="shared" si="21"/>
        <v>24.424295774647888</v>
      </c>
      <c r="K43" s="61">
        <v>109.75</v>
      </c>
      <c r="L43" s="61">
        <f t="shared" si="19"/>
        <v>214.21600520494471</v>
      </c>
      <c r="M43" s="61">
        <v>170</v>
      </c>
      <c r="N43" s="61">
        <f t="shared" ref="N43:N46" si="25">M43*$N$39/$M$39</f>
        <v>188.88888888888889</v>
      </c>
      <c r="O43" s="61">
        <f t="shared" si="22"/>
        <v>297.09125</v>
      </c>
      <c r="P43" s="67">
        <f t="shared" si="23"/>
        <v>427.52918986848147</v>
      </c>
      <c r="Q43" s="98"/>
    </row>
    <row r="44" spans="1:17" ht="30" customHeight="1" x14ac:dyDescent="0.25">
      <c r="A44" s="110">
        <v>7</v>
      </c>
      <c r="B44" s="101" t="s">
        <v>39</v>
      </c>
      <c r="C44" s="101" t="s">
        <v>40</v>
      </c>
      <c r="D44" s="83" t="s">
        <v>13</v>
      </c>
      <c r="E44" s="61">
        <v>225</v>
      </c>
      <c r="F44" s="61">
        <f t="shared" si="17"/>
        <v>56.25</v>
      </c>
      <c r="G44" s="61">
        <f t="shared" si="18"/>
        <v>79.225352112676063</v>
      </c>
      <c r="H44" s="61">
        <v>0</v>
      </c>
      <c r="I44" s="61">
        <f t="shared" si="20"/>
        <v>0</v>
      </c>
      <c r="J44" s="67">
        <f t="shared" si="21"/>
        <v>79.225352112676063</v>
      </c>
      <c r="K44" s="61">
        <v>2.6</v>
      </c>
      <c r="L44" s="61">
        <f t="shared" si="19"/>
        <v>5.0748210800260249</v>
      </c>
      <c r="M44" s="61">
        <v>40</v>
      </c>
      <c r="N44" s="61">
        <f t="shared" si="25"/>
        <v>44.444444444444443</v>
      </c>
      <c r="O44" s="61">
        <f t="shared" si="22"/>
        <v>98.85</v>
      </c>
      <c r="P44" s="67">
        <f t="shared" si="23"/>
        <v>128.74461763714652</v>
      </c>
      <c r="Q44" s="98"/>
    </row>
    <row r="45" spans="1:17" ht="30" customHeight="1" x14ac:dyDescent="0.25">
      <c r="A45" s="110">
        <v>8</v>
      </c>
      <c r="B45" s="101" t="s">
        <v>41</v>
      </c>
      <c r="C45" s="101" t="s">
        <v>42</v>
      </c>
      <c r="D45" s="83" t="s">
        <v>13</v>
      </c>
      <c r="E45" s="61">
        <v>0</v>
      </c>
      <c r="F45" s="61">
        <f t="shared" si="17"/>
        <v>0</v>
      </c>
      <c r="G45" s="61">
        <f t="shared" si="18"/>
        <v>0</v>
      </c>
      <c r="H45" s="61">
        <v>62.4</v>
      </c>
      <c r="I45" s="61">
        <f t="shared" si="20"/>
        <v>175.08417508417509</v>
      </c>
      <c r="J45" s="67">
        <f t="shared" si="21"/>
        <v>175.08417508417509</v>
      </c>
      <c r="K45" s="61">
        <v>33.049999999999997</v>
      </c>
      <c r="L45" s="61">
        <f t="shared" si="19"/>
        <v>64.508783344176976</v>
      </c>
      <c r="M45" s="61">
        <v>0</v>
      </c>
      <c r="N45" s="61">
        <f t="shared" si="25"/>
        <v>0</v>
      </c>
      <c r="O45" s="61">
        <f t="shared" si="22"/>
        <v>95.449999999999989</v>
      </c>
      <c r="P45" s="67">
        <f t="shared" si="23"/>
        <v>239.59295842835206</v>
      </c>
      <c r="Q45" s="98"/>
    </row>
    <row r="46" spans="1:17" ht="30" customHeight="1" x14ac:dyDescent="0.25">
      <c r="A46" s="110">
        <v>9</v>
      </c>
      <c r="B46" s="101" t="s">
        <v>43</v>
      </c>
      <c r="C46" s="101" t="s">
        <v>44</v>
      </c>
      <c r="D46" s="83" t="s">
        <v>13</v>
      </c>
      <c r="E46" s="61">
        <v>43.854999999999997</v>
      </c>
      <c r="F46" s="61">
        <f t="shared" si="17"/>
        <v>10.963749999999999</v>
      </c>
      <c r="G46" s="61">
        <f t="shared" si="18"/>
        <v>15.441901408450704</v>
      </c>
      <c r="H46" s="61">
        <v>0</v>
      </c>
      <c r="I46" s="61">
        <f t="shared" si="20"/>
        <v>0</v>
      </c>
      <c r="J46" s="67">
        <f t="shared" si="21"/>
        <v>15.441901408450704</v>
      </c>
      <c r="K46" s="61">
        <v>2.15</v>
      </c>
      <c r="L46" s="61">
        <f t="shared" si="19"/>
        <v>4.196486662329213</v>
      </c>
      <c r="M46" s="61">
        <v>0</v>
      </c>
      <c r="N46" s="61">
        <f t="shared" si="25"/>
        <v>0</v>
      </c>
      <c r="O46" s="61">
        <f t="shared" si="22"/>
        <v>13.11375</v>
      </c>
      <c r="P46" s="67">
        <f t="shared" si="23"/>
        <v>19.638388070779918</v>
      </c>
      <c r="Q46" s="98"/>
    </row>
    <row r="47" spans="1:17" ht="30" customHeight="1" x14ac:dyDescent="0.25">
      <c r="A47" s="110">
        <v>11</v>
      </c>
      <c r="B47" s="101" t="s">
        <v>45</v>
      </c>
      <c r="C47" s="101" t="s">
        <v>46</v>
      </c>
      <c r="D47" s="83" t="s">
        <v>13</v>
      </c>
      <c r="E47" s="61">
        <v>106.9</v>
      </c>
      <c r="F47" s="61">
        <f t="shared" si="17"/>
        <v>26.725000000000001</v>
      </c>
      <c r="G47" s="61">
        <f t="shared" si="18"/>
        <v>37.640845070422536</v>
      </c>
      <c r="H47" s="61">
        <v>0</v>
      </c>
      <c r="I47" s="61">
        <f t="shared" si="20"/>
        <v>0</v>
      </c>
      <c r="J47" s="67">
        <f t="shared" si="21"/>
        <v>37.640845070422536</v>
      </c>
      <c r="K47" s="61">
        <v>73.900000000000006</v>
      </c>
      <c r="L47" s="61">
        <f t="shared" si="19"/>
        <v>144.24202992843203</v>
      </c>
      <c r="M47" s="61">
        <v>180</v>
      </c>
      <c r="N47" s="61">
        <v>200</v>
      </c>
      <c r="O47" s="61">
        <f t="shared" si="22"/>
        <v>280.625</v>
      </c>
      <c r="P47" s="67">
        <f t="shared" si="23"/>
        <v>381.88287499885456</v>
      </c>
      <c r="Q47" s="98"/>
    </row>
    <row r="48" spans="1:17" ht="30" customHeight="1" x14ac:dyDescent="0.25">
      <c r="A48" s="110">
        <v>12</v>
      </c>
      <c r="B48" s="101" t="s">
        <v>47</v>
      </c>
      <c r="C48" s="101" t="s">
        <v>48</v>
      </c>
      <c r="D48" s="83" t="s">
        <v>13</v>
      </c>
      <c r="E48" s="61">
        <v>16.93</v>
      </c>
      <c r="F48" s="61">
        <f t="shared" si="17"/>
        <v>4.2324999999999999</v>
      </c>
      <c r="G48" s="61">
        <f t="shared" si="18"/>
        <v>5.961267605633803</v>
      </c>
      <c r="H48" s="61">
        <v>95.7</v>
      </c>
      <c r="I48" s="61">
        <f t="shared" si="20"/>
        <v>268.51851851851853</v>
      </c>
      <c r="J48" s="67">
        <f t="shared" si="21"/>
        <v>274.47978612415233</v>
      </c>
      <c r="K48" s="61">
        <v>62.05</v>
      </c>
      <c r="L48" s="61">
        <f t="shared" si="19"/>
        <v>121.11255692908264</v>
      </c>
      <c r="M48" s="61">
        <v>30</v>
      </c>
      <c r="N48" s="61">
        <f t="shared" ref="N48:N61" si="26">M48*$N$39/$M$39</f>
        <v>33.333333333333336</v>
      </c>
      <c r="O48" s="61">
        <f t="shared" si="22"/>
        <v>191.98250000000002</v>
      </c>
      <c r="P48" s="67">
        <f t="shared" si="23"/>
        <v>428.92567638656828</v>
      </c>
      <c r="Q48" s="98"/>
    </row>
    <row r="49" spans="1:17" ht="30" customHeight="1" x14ac:dyDescent="0.25">
      <c r="A49" s="110">
        <v>13</v>
      </c>
      <c r="B49" s="101" t="s">
        <v>49</v>
      </c>
      <c r="C49" s="101" t="s">
        <v>50</v>
      </c>
      <c r="D49" s="83" t="s">
        <v>13</v>
      </c>
      <c r="E49" s="61">
        <v>34.299999999999997</v>
      </c>
      <c r="F49" s="61">
        <f t="shared" si="17"/>
        <v>8.5749999999999993</v>
      </c>
      <c r="G49" s="61">
        <f t="shared" si="18"/>
        <v>12.077464788732394</v>
      </c>
      <c r="H49" s="61">
        <v>32.4</v>
      </c>
      <c r="I49" s="61">
        <f t="shared" si="20"/>
        <v>90.909090909090907</v>
      </c>
      <c r="J49" s="67">
        <f t="shared" si="21"/>
        <v>102.98655569782331</v>
      </c>
      <c r="K49" s="61">
        <v>61.25</v>
      </c>
      <c r="L49" s="61">
        <f t="shared" si="19"/>
        <v>119.55107351984385</v>
      </c>
      <c r="M49" s="61">
        <v>140</v>
      </c>
      <c r="N49" s="61">
        <f t="shared" si="26"/>
        <v>155.55555555555554</v>
      </c>
      <c r="O49" s="61">
        <f t="shared" si="22"/>
        <v>242.22499999999999</v>
      </c>
      <c r="P49" s="67">
        <f t="shared" si="23"/>
        <v>378.09318477322267</v>
      </c>
      <c r="Q49" s="98"/>
    </row>
    <row r="50" spans="1:17" ht="30" customHeight="1" x14ac:dyDescent="0.25">
      <c r="A50" s="110">
        <v>14</v>
      </c>
      <c r="B50" s="101" t="s">
        <v>51</v>
      </c>
      <c r="C50" s="101" t="s">
        <v>52</v>
      </c>
      <c r="D50" s="83" t="s">
        <v>13</v>
      </c>
      <c r="E50" s="61">
        <v>24.024999999999999</v>
      </c>
      <c r="F50" s="61">
        <f t="shared" si="17"/>
        <v>6.0062499999999996</v>
      </c>
      <c r="G50" s="61">
        <f t="shared" si="18"/>
        <v>8.4595070422535219</v>
      </c>
      <c r="H50" s="61">
        <v>33.299999999999997</v>
      </c>
      <c r="I50" s="61">
        <f t="shared" si="20"/>
        <v>93.434343434343418</v>
      </c>
      <c r="J50" s="67">
        <f t="shared" si="21"/>
        <v>101.89385047659694</v>
      </c>
      <c r="K50" s="61">
        <v>0</v>
      </c>
      <c r="L50" s="61">
        <f t="shared" si="19"/>
        <v>0</v>
      </c>
      <c r="M50" s="61">
        <v>0</v>
      </c>
      <c r="N50" s="61">
        <f t="shared" si="26"/>
        <v>0</v>
      </c>
      <c r="O50" s="61">
        <f t="shared" si="22"/>
        <v>39.306249999999999</v>
      </c>
      <c r="P50" s="67">
        <f t="shared" si="23"/>
        <v>101.89385047659694</v>
      </c>
      <c r="Q50" s="98"/>
    </row>
    <row r="51" spans="1:17" ht="30" customHeight="1" x14ac:dyDescent="0.25">
      <c r="A51" s="110">
        <v>15</v>
      </c>
      <c r="B51" s="101" t="s">
        <v>53</v>
      </c>
      <c r="C51" s="101" t="s">
        <v>54</v>
      </c>
      <c r="D51" s="83" t="s">
        <v>13</v>
      </c>
      <c r="E51" s="61">
        <v>71.234999999999999</v>
      </c>
      <c r="F51" s="61">
        <f t="shared" si="17"/>
        <v>17.80875</v>
      </c>
      <c r="G51" s="61">
        <f t="shared" si="18"/>
        <v>25.08274647887324</v>
      </c>
      <c r="H51" s="61">
        <v>0</v>
      </c>
      <c r="I51" s="61">
        <f t="shared" si="20"/>
        <v>0</v>
      </c>
      <c r="J51" s="67">
        <f t="shared" si="21"/>
        <v>25.08274647887324</v>
      </c>
      <c r="K51" s="61">
        <v>60.65</v>
      </c>
      <c r="L51" s="61">
        <f t="shared" si="19"/>
        <v>118.37996096291478</v>
      </c>
      <c r="M51" s="61">
        <v>0</v>
      </c>
      <c r="N51" s="61">
        <f t="shared" si="26"/>
        <v>0</v>
      </c>
      <c r="O51" s="61">
        <f t="shared" si="22"/>
        <v>78.458749999999995</v>
      </c>
      <c r="P51" s="67">
        <f t="shared" si="23"/>
        <v>143.46270744178801</v>
      </c>
      <c r="Q51" s="98"/>
    </row>
    <row r="52" spans="1:17" ht="30" customHeight="1" x14ac:dyDescent="0.25">
      <c r="A52" s="110">
        <v>16</v>
      </c>
      <c r="B52" s="101" t="s">
        <v>18</v>
      </c>
      <c r="C52" s="101" t="s">
        <v>19</v>
      </c>
      <c r="D52" s="83" t="s">
        <v>13</v>
      </c>
      <c r="E52" s="61">
        <v>11.154999999999999</v>
      </c>
      <c r="F52" s="61">
        <f t="shared" si="17"/>
        <v>2.7887499999999998</v>
      </c>
      <c r="G52" s="61">
        <f t="shared" si="18"/>
        <v>3.9278169014084505</v>
      </c>
      <c r="H52" s="61">
        <v>78.599999999999994</v>
      </c>
      <c r="I52" s="61">
        <f t="shared" si="20"/>
        <v>220.5387205387205</v>
      </c>
      <c r="J52" s="67">
        <f t="shared" si="21"/>
        <v>224.46653744012895</v>
      </c>
      <c r="K52" s="61">
        <v>53.3</v>
      </c>
      <c r="L52" s="61">
        <f t="shared" si="19"/>
        <v>104.03383214053352</v>
      </c>
      <c r="M52" s="61">
        <v>0</v>
      </c>
      <c r="N52" s="61">
        <f t="shared" si="26"/>
        <v>0</v>
      </c>
      <c r="O52" s="61">
        <f t="shared" si="22"/>
        <v>134.68874999999997</v>
      </c>
      <c r="P52" s="67">
        <f t="shared" si="23"/>
        <v>328.50036958066244</v>
      </c>
      <c r="Q52" s="98"/>
    </row>
    <row r="53" spans="1:17" ht="30" customHeight="1" x14ac:dyDescent="0.25">
      <c r="A53" s="110">
        <v>17</v>
      </c>
      <c r="B53" s="101" t="s">
        <v>55</v>
      </c>
      <c r="C53" s="101" t="s">
        <v>56</v>
      </c>
      <c r="D53" s="83" t="s">
        <v>13</v>
      </c>
      <c r="E53" s="61">
        <v>343</v>
      </c>
      <c r="F53" s="61">
        <f t="shared" si="17"/>
        <v>85.75</v>
      </c>
      <c r="G53" s="61">
        <f t="shared" si="18"/>
        <v>120.77464788732394</v>
      </c>
      <c r="H53" s="61">
        <v>0</v>
      </c>
      <c r="I53" s="61">
        <f t="shared" si="20"/>
        <v>0</v>
      </c>
      <c r="J53" s="67">
        <f t="shared" si="21"/>
        <v>120.77464788732394</v>
      </c>
      <c r="K53" s="61">
        <v>0</v>
      </c>
      <c r="L53" s="61">
        <f t="shared" si="19"/>
        <v>0</v>
      </c>
      <c r="M53" s="61">
        <v>0</v>
      </c>
      <c r="N53" s="61">
        <f t="shared" si="26"/>
        <v>0</v>
      </c>
      <c r="O53" s="61">
        <f t="shared" si="22"/>
        <v>85.75</v>
      </c>
      <c r="P53" s="67">
        <f t="shared" si="23"/>
        <v>120.77464788732394</v>
      </c>
      <c r="Q53" s="98"/>
    </row>
    <row r="54" spans="1:17" ht="30" customHeight="1" x14ac:dyDescent="0.25">
      <c r="A54" s="110">
        <v>18</v>
      </c>
      <c r="B54" s="101" t="s">
        <v>20</v>
      </c>
      <c r="C54" s="101" t="s">
        <v>21</v>
      </c>
      <c r="D54" s="83" t="s">
        <v>13</v>
      </c>
      <c r="E54" s="64">
        <v>16.25</v>
      </c>
      <c r="F54" s="61">
        <f t="shared" si="17"/>
        <v>4.0625</v>
      </c>
      <c r="G54" s="61">
        <f t="shared" si="18"/>
        <v>5.721830985915493</v>
      </c>
      <c r="H54" s="64">
        <v>61.05</v>
      </c>
      <c r="I54" s="61">
        <f t="shared" si="20"/>
        <v>171.29629629629628</v>
      </c>
      <c r="J54" s="67">
        <f t="shared" si="21"/>
        <v>177.01812728221176</v>
      </c>
      <c r="K54" s="64">
        <v>27.5</v>
      </c>
      <c r="L54" s="61">
        <f t="shared" si="19"/>
        <v>53.67599219258296</v>
      </c>
      <c r="M54" s="64">
        <v>20</v>
      </c>
      <c r="N54" s="61">
        <f t="shared" si="26"/>
        <v>22.222222222222221</v>
      </c>
      <c r="O54" s="61">
        <f t="shared" si="22"/>
        <v>112.6125</v>
      </c>
      <c r="P54" s="67">
        <f t="shared" si="23"/>
        <v>252.91634169701695</v>
      </c>
      <c r="Q54" s="98"/>
    </row>
    <row r="55" spans="1:17" ht="30" customHeight="1" x14ac:dyDescent="0.25">
      <c r="A55" s="110">
        <v>19</v>
      </c>
      <c r="B55" s="101" t="s">
        <v>57</v>
      </c>
      <c r="C55" s="101" t="s">
        <v>58</v>
      </c>
      <c r="D55" s="83" t="s">
        <v>13</v>
      </c>
      <c r="E55" s="61">
        <v>48.594999999999999</v>
      </c>
      <c r="F55" s="61">
        <f t="shared" si="17"/>
        <v>12.14875</v>
      </c>
      <c r="G55" s="61">
        <f t="shared" si="18"/>
        <v>17.110915492957748</v>
      </c>
      <c r="H55" s="61">
        <v>0</v>
      </c>
      <c r="I55" s="61">
        <f t="shared" si="20"/>
        <v>0</v>
      </c>
      <c r="J55" s="67">
        <f t="shared" si="21"/>
        <v>17.110915492957748</v>
      </c>
      <c r="K55" s="61">
        <v>84.05</v>
      </c>
      <c r="L55" s="61">
        <f t="shared" si="19"/>
        <v>164.05335068314901</v>
      </c>
      <c r="M55" s="61">
        <v>30</v>
      </c>
      <c r="N55" s="61">
        <f t="shared" si="26"/>
        <v>33.333333333333336</v>
      </c>
      <c r="O55" s="61">
        <f t="shared" si="22"/>
        <v>126.19874999999999</v>
      </c>
      <c r="P55" s="67">
        <f t="shared" si="23"/>
        <v>214.49759950944011</v>
      </c>
      <c r="Q55" s="98"/>
    </row>
    <row r="56" spans="1:17" ht="30" customHeight="1" x14ac:dyDescent="0.25">
      <c r="A56" s="110">
        <v>20</v>
      </c>
      <c r="B56" s="101" t="s">
        <v>22</v>
      </c>
      <c r="C56" s="101" t="s">
        <v>23</v>
      </c>
      <c r="D56" s="83" t="s">
        <v>13</v>
      </c>
      <c r="E56" s="61">
        <v>49.274999999999999</v>
      </c>
      <c r="F56" s="61">
        <f t="shared" si="17"/>
        <v>12.31875</v>
      </c>
      <c r="G56" s="61">
        <f t="shared" si="18"/>
        <v>17.350352112676056</v>
      </c>
      <c r="H56" s="61">
        <v>33.450000000000003</v>
      </c>
      <c r="I56" s="61">
        <f t="shared" si="20"/>
        <v>93.855218855218865</v>
      </c>
      <c r="J56" s="67">
        <f t="shared" si="21"/>
        <v>111.20557096789491</v>
      </c>
      <c r="K56" s="61">
        <v>153.69999999999999</v>
      </c>
      <c r="L56" s="61">
        <v>300</v>
      </c>
      <c r="M56" s="61">
        <v>20</v>
      </c>
      <c r="N56" s="61">
        <f t="shared" si="26"/>
        <v>22.222222222222221</v>
      </c>
      <c r="O56" s="61">
        <f t="shared" si="22"/>
        <v>219.46875</v>
      </c>
      <c r="P56" s="67">
        <f t="shared" si="23"/>
        <v>433.42779319011714</v>
      </c>
      <c r="Q56" s="98"/>
    </row>
    <row r="57" spans="1:17" ht="30" customHeight="1" x14ac:dyDescent="0.25">
      <c r="A57" s="110">
        <v>21</v>
      </c>
      <c r="B57" s="101" t="s">
        <v>59</v>
      </c>
      <c r="C57" s="101" t="s">
        <v>60</v>
      </c>
      <c r="D57" s="83" t="s">
        <v>13</v>
      </c>
      <c r="E57" s="61">
        <v>355</v>
      </c>
      <c r="F57" s="61">
        <f t="shared" si="17"/>
        <v>88.75</v>
      </c>
      <c r="G57" s="61">
        <v>125</v>
      </c>
      <c r="H57" s="61">
        <v>0</v>
      </c>
      <c r="I57" s="61">
        <f t="shared" si="20"/>
        <v>0</v>
      </c>
      <c r="J57" s="67">
        <f t="shared" si="21"/>
        <v>125</v>
      </c>
      <c r="K57" s="61">
        <v>4.6500000000000004</v>
      </c>
      <c r="L57" s="61">
        <f t="shared" ref="L57:L65" si="27">K57*$L$56/$K$56</f>
        <v>9.0761223162003919</v>
      </c>
      <c r="M57" s="61">
        <v>0</v>
      </c>
      <c r="N57" s="61">
        <f t="shared" si="26"/>
        <v>0</v>
      </c>
      <c r="O57" s="61">
        <f t="shared" si="22"/>
        <v>93.4</v>
      </c>
      <c r="P57" s="67">
        <f t="shared" si="23"/>
        <v>134.07612231620038</v>
      </c>
      <c r="Q57" s="98"/>
    </row>
    <row r="58" spans="1:17" ht="30" customHeight="1" x14ac:dyDescent="0.25">
      <c r="A58" s="110">
        <v>22</v>
      </c>
      <c r="B58" s="101" t="s">
        <v>61</v>
      </c>
      <c r="C58" s="101" t="s">
        <v>62</v>
      </c>
      <c r="D58" s="83" t="s">
        <v>13</v>
      </c>
      <c r="E58" s="61">
        <v>32.5</v>
      </c>
      <c r="F58" s="61">
        <f t="shared" si="17"/>
        <v>8.125</v>
      </c>
      <c r="G58" s="61">
        <f t="shared" ref="G58:G65" si="28">F58*$G$57/$F$57</f>
        <v>11.443661971830986</v>
      </c>
      <c r="H58" s="61">
        <v>85.5</v>
      </c>
      <c r="I58" s="61">
        <f t="shared" si="20"/>
        <v>239.8989898989899</v>
      </c>
      <c r="J58" s="67">
        <f t="shared" si="21"/>
        <v>251.34265187082087</v>
      </c>
      <c r="K58" s="61">
        <v>2.5</v>
      </c>
      <c r="L58" s="61">
        <f t="shared" si="27"/>
        <v>4.879635653871178</v>
      </c>
      <c r="M58" s="61">
        <v>0</v>
      </c>
      <c r="N58" s="61">
        <f t="shared" si="26"/>
        <v>0</v>
      </c>
      <c r="O58" s="61">
        <f t="shared" si="22"/>
        <v>96.125</v>
      </c>
      <c r="P58" s="67">
        <f t="shared" si="23"/>
        <v>256.22228752469204</v>
      </c>
      <c r="Q58" s="98"/>
    </row>
    <row r="59" spans="1:17" ht="30" customHeight="1" x14ac:dyDescent="0.25">
      <c r="A59" s="110">
        <v>23</v>
      </c>
      <c r="B59" s="101" t="s">
        <v>63</v>
      </c>
      <c r="C59" s="101" t="s">
        <v>64</v>
      </c>
      <c r="D59" s="83" t="s">
        <v>13</v>
      </c>
      <c r="E59" s="61">
        <v>47.704999999999998</v>
      </c>
      <c r="F59" s="61">
        <f t="shared" si="17"/>
        <v>11.92625</v>
      </c>
      <c r="G59" s="61">
        <f t="shared" si="28"/>
        <v>16.797535211267604</v>
      </c>
      <c r="H59" s="61">
        <v>63.3</v>
      </c>
      <c r="I59" s="61">
        <f t="shared" si="20"/>
        <v>177.6094276094276</v>
      </c>
      <c r="J59" s="67">
        <f t="shared" si="21"/>
        <v>194.40696282069521</v>
      </c>
      <c r="K59" s="61">
        <v>34.9</v>
      </c>
      <c r="L59" s="61">
        <f t="shared" si="27"/>
        <v>68.119713728041646</v>
      </c>
      <c r="M59" s="61">
        <v>40</v>
      </c>
      <c r="N59" s="61">
        <f t="shared" si="26"/>
        <v>44.444444444444443</v>
      </c>
      <c r="O59" s="61">
        <f t="shared" si="22"/>
        <v>150.12625</v>
      </c>
      <c r="P59" s="67">
        <f t="shared" si="23"/>
        <v>306.97112099318133</v>
      </c>
      <c r="Q59" s="98"/>
    </row>
    <row r="60" spans="1:17" ht="30" customHeight="1" x14ac:dyDescent="0.25">
      <c r="A60" s="110">
        <v>24</v>
      </c>
      <c r="B60" s="101" t="s">
        <v>24</v>
      </c>
      <c r="C60" s="101" t="s">
        <v>25</v>
      </c>
      <c r="D60" s="83" t="s">
        <v>13</v>
      </c>
      <c r="E60" s="61">
        <v>10</v>
      </c>
      <c r="F60" s="61">
        <f t="shared" si="17"/>
        <v>2.5</v>
      </c>
      <c r="G60" s="61">
        <f t="shared" si="28"/>
        <v>3.5211267605633805</v>
      </c>
      <c r="H60" s="61">
        <v>133.65</v>
      </c>
      <c r="I60" s="61">
        <v>375</v>
      </c>
      <c r="J60" s="67">
        <f t="shared" si="21"/>
        <v>378.52112676056339</v>
      </c>
      <c r="K60" s="61">
        <v>79.05</v>
      </c>
      <c r="L60" s="61">
        <f t="shared" si="27"/>
        <v>154.29407937540665</v>
      </c>
      <c r="M60" s="61">
        <v>80</v>
      </c>
      <c r="N60" s="61">
        <f t="shared" si="26"/>
        <v>88.888888888888886</v>
      </c>
      <c r="O60" s="61">
        <f t="shared" si="22"/>
        <v>295.2</v>
      </c>
      <c r="P60" s="67">
        <f t="shared" si="23"/>
        <v>621.70409502485893</v>
      </c>
      <c r="Q60" s="98"/>
    </row>
    <row r="61" spans="1:17" ht="30" customHeight="1" x14ac:dyDescent="0.25">
      <c r="A61" s="110">
        <v>25</v>
      </c>
      <c r="B61" s="101" t="s">
        <v>65</v>
      </c>
      <c r="C61" s="101" t="s">
        <v>66</v>
      </c>
      <c r="D61" s="83" t="s">
        <v>13</v>
      </c>
      <c r="E61" s="61">
        <v>184.64</v>
      </c>
      <c r="F61" s="61">
        <f t="shared" si="17"/>
        <v>46.16</v>
      </c>
      <c r="G61" s="61">
        <f t="shared" si="28"/>
        <v>65.014084507042256</v>
      </c>
      <c r="H61" s="61">
        <v>0</v>
      </c>
      <c r="I61" s="61">
        <f t="shared" si="20"/>
        <v>0</v>
      </c>
      <c r="J61" s="67">
        <f t="shared" si="21"/>
        <v>65.014084507042256</v>
      </c>
      <c r="K61" s="61">
        <v>58.85</v>
      </c>
      <c r="L61" s="61">
        <f t="shared" si="27"/>
        <v>114.86662329212753</v>
      </c>
      <c r="M61" s="61">
        <v>40</v>
      </c>
      <c r="N61" s="61">
        <f t="shared" si="26"/>
        <v>44.444444444444443</v>
      </c>
      <c r="O61" s="61">
        <f t="shared" si="22"/>
        <v>145.01</v>
      </c>
      <c r="P61" s="67">
        <f t="shared" si="23"/>
        <v>224.32515224361424</v>
      </c>
      <c r="Q61" s="98"/>
    </row>
    <row r="62" spans="1:17" ht="30" customHeight="1" x14ac:dyDescent="0.25">
      <c r="A62" s="110">
        <v>27</v>
      </c>
      <c r="B62" s="101" t="s">
        <v>67</v>
      </c>
      <c r="C62" s="101" t="s">
        <v>68</v>
      </c>
      <c r="D62" s="83" t="s">
        <v>13</v>
      </c>
      <c r="E62" s="61">
        <v>55.66</v>
      </c>
      <c r="F62" s="61">
        <f t="shared" si="17"/>
        <v>13.914999999999999</v>
      </c>
      <c r="G62" s="61">
        <f t="shared" si="28"/>
        <v>19.598591549295776</v>
      </c>
      <c r="H62" s="61">
        <v>60.15</v>
      </c>
      <c r="I62" s="61">
        <f t="shared" si="20"/>
        <v>168.77104377104376</v>
      </c>
      <c r="J62" s="67">
        <f t="shared" si="21"/>
        <v>188.36963532033954</v>
      </c>
      <c r="K62" s="61">
        <v>29</v>
      </c>
      <c r="L62" s="61">
        <f t="shared" si="27"/>
        <v>56.603773584905667</v>
      </c>
      <c r="M62" s="61">
        <v>40</v>
      </c>
      <c r="N62" s="61">
        <f t="shared" ref="N62:N65" si="29">M62*$N$39/$M$39</f>
        <v>44.444444444444443</v>
      </c>
      <c r="O62" s="61">
        <f t="shared" si="22"/>
        <v>143.065</v>
      </c>
      <c r="P62" s="67">
        <f t="shared" si="23"/>
        <v>289.41785334968966</v>
      </c>
      <c r="Q62" s="98"/>
    </row>
    <row r="63" spans="1:17" ht="30" customHeight="1" x14ac:dyDescent="0.25">
      <c r="A63" s="110">
        <v>28</v>
      </c>
      <c r="B63" s="101" t="s">
        <v>69</v>
      </c>
      <c r="C63" s="101" t="s">
        <v>70</v>
      </c>
      <c r="D63" s="83" t="s">
        <v>13</v>
      </c>
      <c r="E63" s="61">
        <v>71.875</v>
      </c>
      <c r="F63" s="61">
        <f t="shared" si="17"/>
        <v>17.96875</v>
      </c>
      <c r="G63" s="61">
        <f t="shared" si="28"/>
        <v>25.308098591549296</v>
      </c>
      <c r="H63" s="61">
        <v>15</v>
      </c>
      <c r="I63" s="61">
        <f t="shared" si="20"/>
        <v>42.087542087542083</v>
      </c>
      <c r="J63" s="67">
        <f t="shared" si="21"/>
        <v>67.395640679091372</v>
      </c>
      <c r="K63" s="61">
        <v>0</v>
      </c>
      <c r="L63" s="61">
        <f t="shared" si="27"/>
        <v>0</v>
      </c>
      <c r="M63" s="61">
        <v>0</v>
      </c>
      <c r="N63" s="61">
        <f t="shared" si="29"/>
        <v>0</v>
      </c>
      <c r="O63" s="61">
        <f t="shared" si="22"/>
        <v>32.96875</v>
      </c>
      <c r="P63" s="67">
        <f t="shared" si="23"/>
        <v>67.395640679091372</v>
      </c>
      <c r="Q63" s="98"/>
    </row>
    <row r="64" spans="1:17" ht="30" customHeight="1" x14ac:dyDescent="0.25">
      <c r="A64" s="110">
        <v>29</v>
      </c>
      <c r="B64" s="101" t="s">
        <v>71</v>
      </c>
      <c r="C64" s="101" t="s">
        <v>72</v>
      </c>
      <c r="D64" s="83" t="s">
        <v>13</v>
      </c>
      <c r="E64" s="61">
        <v>10</v>
      </c>
      <c r="F64" s="61">
        <f t="shared" si="17"/>
        <v>2.5</v>
      </c>
      <c r="G64" s="61">
        <f t="shared" si="28"/>
        <v>3.5211267605633805</v>
      </c>
      <c r="H64" s="61">
        <v>0</v>
      </c>
      <c r="I64" s="61">
        <f t="shared" si="20"/>
        <v>0</v>
      </c>
      <c r="J64" s="67">
        <f t="shared" si="21"/>
        <v>3.5211267605633805</v>
      </c>
      <c r="K64" s="61">
        <v>61.9</v>
      </c>
      <c r="L64" s="61">
        <f t="shared" si="27"/>
        <v>120.81977878985036</v>
      </c>
      <c r="M64" s="61">
        <v>0</v>
      </c>
      <c r="N64" s="61">
        <f t="shared" si="29"/>
        <v>0</v>
      </c>
      <c r="O64" s="61">
        <f t="shared" si="22"/>
        <v>64.400000000000006</v>
      </c>
      <c r="P64" s="67">
        <f t="shared" si="23"/>
        <v>124.34090555041374</v>
      </c>
      <c r="Q64" s="98"/>
    </row>
    <row r="65" spans="1:17" ht="30" customHeight="1" x14ac:dyDescent="0.25">
      <c r="A65" s="110">
        <v>30</v>
      </c>
      <c r="B65" s="101" t="s">
        <v>73</v>
      </c>
      <c r="C65" s="101" t="s">
        <v>74</v>
      </c>
      <c r="D65" s="83" t="s">
        <v>13</v>
      </c>
      <c r="E65" s="61">
        <v>51.81</v>
      </c>
      <c r="F65" s="61">
        <f t="shared" si="17"/>
        <v>12.952500000000001</v>
      </c>
      <c r="G65" s="61">
        <f t="shared" si="28"/>
        <v>18.242957746478872</v>
      </c>
      <c r="H65" s="61">
        <v>0</v>
      </c>
      <c r="I65" s="61">
        <f t="shared" si="20"/>
        <v>0</v>
      </c>
      <c r="J65" s="67">
        <f t="shared" si="21"/>
        <v>18.242957746478872</v>
      </c>
      <c r="K65" s="61">
        <v>40.450000000000003</v>
      </c>
      <c r="L65" s="61">
        <f t="shared" si="27"/>
        <v>78.952504879635654</v>
      </c>
      <c r="M65" s="61">
        <v>0</v>
      </c>
      <c r="N65" s="61">
        <f t="shared" si="29"/>
        <v>0</v>
      </c>
      <c r="O65" s="61">
        <f t="shared" si="22"/>
        <v>53.402500000000003</v>
      </c>
      <c r="P65" s="67">
        <f t="shared" si="23"/>
        <v>97.195462626114534</v>
      </c>
      <c r="Q65" s="98"/>
    </row>
    <row r="66" spans="1:17" ht="44.25" customHeight="1" x14ac:dyDescent="0.25">
      <c r="A66" s="130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74"/>
      <c r="Q66" s="98"/>
    </row>
  </sheetData>
  <sheetProtection algorithmName="SHA-512" hashValue="TI7rCUZNbUxJvIK9ZCnhfeIMXdwlW81enkpH+Mqf9JeAMvGlQrsj1c9n9yrg8/EjpSMQpBZQ0Y6w8jWbPIbieQ==" saltValue="8BPjRJHiZbCs3jiEP9NxCw==" spinCount="100000" sheet="1" objects="1" scenarios="1"/>
  <mergeCells count="21">
    <mergeCell ref="A37:D37"/>
    <mergeCell ref="A66:O66"/>
    <mergeCell ref="A16:D16"/>
    <mergeCell ref="A21:O21"/>
    <mergeCell ref="E22:I22"/>
    <mergeCell ref="K22:L22"/>
    <mergeCell ref="M22:N22"/>
    <mergeCell ref="E36:I36"/>
    <mergeCell ref="K36:L36"/>
    <mergeCell ref="M36:N36"/>
    <mergeCell ref="A35:O35"/>
    <mergeCell ref="A23:D23"/>
    <mergeCell ref="A14:O14"/>
    <mergeCell ref="E15:I15"/>
    <mergeCell ref="K15:L15"/>
    <mergeCell ref="M15:N15"/>
    <mergeCell ref="A1:O1"/>
    <mergeCell ref="E2:I2"/>
    <mergeCell ref="K2:L2"/>
    <mergeCell ref="M2:N2"/>
    <mergeCell ref="A3:D3"/>
  </mergeCells>
  <phoneticPr fontId="9" type="noConversion"/>
  <pageMargins left="0.75" right="0.75" top="1" bottom="1" header="0.5" footer="0.5"/>
  <pageSetup paperSize="9" scale="62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P62"/>
  <sheetViews>
    <sheetView workbookViewId="0">
      <selection activeCell="E2" sqref="E2:I2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6.85546875" style="11" customWidth="1"/>
    <col min="4" max="4" width="12.85546875" style="11" customWidth="1"/>
    <col min="5" max="5" width="9.5703125" style="11" customWidth="1"/>
    <col min="6" max="8" width="9.28515625" style="11" customWidth="1"/>
    <col min="9" max="9" width="9.28515625" style="23" customWidth="1"/>
    <col min="10" max="10" width="9.140625" style="23"/>
    <col min="11" max="11" width="9.140625" style="11"/>
    <col min="12" max="12" width="11.42578125" style="23" bestFit="1" customWidth="1"/>
    <col min="13" max="13" width="9.140625" style="11"/>
    <col min="14" max="14" width="11.28515625" style="23" customWidth="1"/>
    <col min="15" max="15" width="10" style="11" customWidth="1"/>
    <col min="16" max="16" width="9.7109375" style="11" customWidth="1"/>
  </cols>
  <sheetData>
    <row r="1" spans="1:16" ht="15.75" x14ac:dyDescent="0.25">
      <c r="A1" s="148" t="s">
        <v>200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9"/>
      <c r="P1" s="74"/>
    </row>
    <row r="2" spans="1:16" ht="38.25" x14ac:dyDescent="0.25">
      <c r="A2" s="76" t="s">
        <v>87</v>
      </c>
      <c r="B2" s="78" t="s">
        <v>88</v>
      </c>
      <c r="C2" s="96" t="s">
        <v>106</v>
      </c>
      <c r="D2" s="78" t="s">
        <v>89</v>
      </c>
      <c r="E2" s="144" t="s">
        <v>90</v>
      </c>
      <c r="F2" s="144"/>
      <c r="G2" s="144"/>
      <c r="H2" s="144"/>
      <c r="I2" s="144"/>
      <c r="J2" s="97"/>
      <c r="K2" s="144" t="s">
        <v>91</v>
      </c>
      <c r="L2" s="144"/>
      <c r="M2" s="144" t="s">
        <v>92</v>
      </c>
      <c r="N2" s="144"/>
      <c r="O2" s="97" t="s">
        <v>93</v>
      </c>
      <c r="P2" s="76" t="s">
        <v>102</v>
      </c>
    </row>
    <row r="3" spans="1:16" ht="81.75" customHeight="1" x14ac:dyDescent="0.25">
      <c r="A3" s="131" t="s">
        <v>75</v>
      </c>
      <c r="B3" s="131"/>
      <c r="C3" s="131"/>
      <c r="D3" s="131"/>
      <c r="E3" s="79" t="s">
        <v>94</v>
      </c>
      <c r="F3" s="79" t="s">
        <v>95</v>
      </c>
      <c r="G3" s="79" t="s">
        <v>96</v>
      </c>
      <c r="H3" s="79" t="s">
        <v>97</v>
      </c>
      <c r="I3" s="80" t="s">
        <v>98</v>
      </c>
      <c r="J3" s="81" t="s">
        <v>99</v>
      </c>
      <c r="K3" s="79" t="s">
        <v>105</v>
      </c>
      <c r="L3" s="82" t="s">
        <v>100</v>
      </c>
      <c r="M3" s="79" t="s">
        <v>103</v>
      </c>
      <c r="N3" s="79" t="s">
        <v>104</v>
      </c>
      <c r="O3" s="86"/>
      <c r="P3" s="99"/>
    </row>
    <row r="4" spans="1:16" ht="30" customHeight="1" x14ac:dyDescent="0.25">
      <c r="A4" s="100">
        <v>1</v>
      </c>
      <c r="B4" s="101" t="s">
        <v>11</v>
      </c>
      <c r="C4" s="101" t="s">
        <v>12</v>
      </c>
      <c r="D4" s="83" t="s">
        <v>13</v>
      </c>
      <c r="E4" s="61">
        <v>174.92500000000001</v>
      </c>
      <c r="F4" s="61">
        <f>E4/4</f>
        <v>43.731250000000003</v>
      </c>
      <c r="G4" s="61">
        <v>125</v>
      </c>
      <c r="H4" s="61">
        <v>0</v>
      </c>
      <c r="I4" s="61">
        <f>H4*$I$11/$H$11</f>
        <v>0</v>
      </c>
      <c r="J4" s="67">
        <f>G4+I4</f>
        <v>125</v>
      </c>
      <c r="K4" s="61">
        <v>38.700000000000003</v>
      </c>
      <c r="L4" s="61">
        <f t="shared" ref="L4:L9" si="0">K4/$K$10*$L$10</f>
        <v>75.536759921925835</v>
      </c>
      <c r="M4" s="61">
        <v>0</v>
      </c>
      <c r="N4" s="61">
        <f t="shared" ref="N4:N5" si="1">M4*$N$6/$M$6</f>
        <v>0</v>
      </c>
      <c r="O4" s="61">
        <f>F4+H4+K4+M4</f>
        <v>82.431250000000006</v>
      </c>
      <c r="P4" s="67">
        <f>J4+L4+N4</f>
        <v>200.53675992192584</v>
      </c>
    </row>
    <row r="5" spans="1:16" ht="30" customHeight="1" x14ac:dyDescent="0.25">
      <c r="A5" s="100">
        <v>2</v>
      </c>
      <c r="B5" s="101" t="s">
        <v>14</v>
      </c>
      <c r="C5" s="101" t="s">
        <v>15</v>
      </c>
      <c r="D5" s="83" t="s">
        <v>13</v>
      </c>
      <c r="E5" s="61">
        <v>118.33</v>
      </c>
      <c r="F5" s="61">
        <f t="shared" ref="F5:F12" si="2">E5/4</f>
        <v>29.5825</v>
      </c>
      <c r="G5" s="61">
        <f>F5/$F$4*$G$4</f>
        <v>84.557667571816481</v>
      </c>
      <c r="H5" s="61">
        <v>0</v>
      </c>
      <c r="I5" s="61">
        <f t="shared" ref="I5:I12" si="3">H5*$I$11/$H$11</f>
        <v>0</v>
      </c>
      <c r="J5" s="67">
        <f t="shared" ref="J5:J12" si="4">G5+I5</f>
        <v>84.557667571816481</v>
      </c>
      <c r="K5" s="61">
        <v>35.75</v>
      </c>
      <c r="L5" s="61">
        <f t="shared" si="0"/>
        <v>69.778789850357853</v>
      </c>
      <c r="M5" s="61">
        <v>20</v>
      </c>
      <c r="N5" s="61">
        <f t="shared" si="1"/>
        <v>23.529411764705884</v>
      </c>
      <c r="O5" s="61">
        <f t="shared" ref="O5:O12" si="5">F5+H5+K5+M5</f>
        <v>85.332499999999996</v>
      </c>
      <c r="P5" s="67">
        <f t="shared" ref="P5:P12" si="6">J5+L5+N5</f>
        <v>177.86586918688022</v>
      </c>
    </row>
    <row r="6" spans="1:16" ht="30" customHeight="1" x14ac:dyDescent="0.25">
      <c r="A6" s="102">
        <v>3</v>
      </c>
      <c r="B6" s="101" t="s">
        <v>16</v>
      </c>
      <c r="C6" s="101" t="s">
        <v>17</v>
      </c>
      <c r="D6" s="103" t="s">
        <v>13</v>
      </c>
      <c r="E6" s="61">
        <v>69.364999999999995</v>
      </c>
      <c r="F6" s="61">
        <f t="shared" si="2"/>
        <v>17.341249999999999</v>
      </c>
      <c r="G6" s="61">
        <f t="shared" ref="G6:G12" si="7">F6/$F$4*$G$4</f>
        <v>49.567671859368289</v>
      </c>
      <c r="H6" s="61">
        <v>0</v>
      </c>
      <c r="I6" s="61">
        <f t="shared" si="3"/>
        <v>0</v>
      </c>
      <c r="J6" s="67">
        <f t="shared" si="4"/>
        <v>49.567671859368289</v>
      </c>
      <c r="K6" s="61">
        <v>109.75</v>
      </c>
      <c r="L6" s="61">
        <f t="shared" si="0"/>
        <v>214.21600520494471</v>
      </c>
      <c r="M6" s="61">
        <v>170</v>
      </c>
      <c r="N6" s="61">
        <v>200</v>
      </c>
      <c r="O6" s="61">
        <f t="shared" si="5"/>
        <v>297.09125</v>
      </c>
      <c r="P6" s="67">
        <f t="shared" si="6"/>
        <v>463.783677064313</v>
      </c>
    </row>
    <row r="7" spans="1:16" ht="30" customHeight="1" x14ac:dyDescent="0.25">
      <c r="A7" s="104">
        <v>4</v>
      </c>
      <c r="B7" s="101" t="s">
        <v>47</v>
      </c>
      <c r="C7" s="101" t="s">
        <v>48</v>
      </c>
      <c r="D7" s="83" t="s">
        <v>13</v>
      </c>
      <c r="E7" s="61">
        <v>16.93</v>
      </c>
      <c r="F7" s="61">
        <f t="shared" si="2"/>
        <v>4.2324999999999999</v>
      </c>
      <c r="G7" s="61">
        <f t="shared" si="7"/>
        <v>12.098042018007718</v>
      </c>
      <c r="H7" s="61">
        <v>95.7</v>
      </c>
      <c r="I7" s="61">
        <f t="shared" si="3"/>
        <v>268.51851851851853</v>
      </c>
      <c r="J7" s="67">
        <f t="shared" si="4"/>
        <v>280.61656053652626</v>
      </c>
      <c r="K7" s="61">
        <v>62.05</v>
      </c>
      <c r="L7" s="61">
        <f t="shared" si="0"/>
        <v>121.11255692908263</v>
      </c>
      <c r="M7" s="61">
        <v>30</v>
      </c>
      <c r="N7" s="61">
        <f>M7*$N$6/$M$6</f>
        <v>35.294117647058826</v>
      </c>
      <c r="O7" s="61">
        <f t="shared" si="5"/>
        <v>191.98250000000002</v>
      </c>
      <c r="P7" s="67">
        <f t="shared" si="6"/>
        <v>437.02323511266775</v>
      </c>
    </row>
    <row r="8" spans="1:16" ht="30" customHeight="1" x14ac:dyDescent="0.25">
      <c r="A8" s="104">
        <v>5</v>
      </c>
      <c r="B8" s="101" t="s">
        <v>18</v>
      </c>
      <c r="C8" s="101" t="s">
        <v>19</v>
      </c>
      <c r="D8" s="83" t="s">
        <v>13</v>
      </c>
      <c r="E8" s="61">
        <v>11.154999999999999</v>
      </c>
      <c r="F8" s="61">
        <f t="shared" si="2"/>
        <v>2.7887499999999998</v>
      </c>
      <c r="G8" s="61">
        <f t="shared" si="7"/>
        <v>7.9712734028869505</v>
      </c>
      <c r="H8" s="61">
        <v>78.599999999999994</v>
      </c>
      <c r="I8" s="61">
        <f t="shared" si="3"/>
        <v>220.5387205387205</v>
      </c>
      <c r="J8" s="67">
        <f t="shared" si="4"/>
        <v>228.50999394160743</v>
      </c>
      <c r="K8" s="61">
        <v>53.3</v>
      </c>
      <c r="L8" s="61">
        <f t="shared" si="0"/>
        <v>104.03383214053352</v>
      </c>
      <c r="M8" s="61">
        <v>0</v>
      </c>
      <c r="N8" s="61">
        <f t="shared" ref="N8:N12" si="8">M8*$N$6/$M$6</f>
        <v>0</v>
      </c>
      <c r="O8" s="61">
        <f t="shared" si="5"/>
        <v>134.68874999999997</v>
      </c>
      <c r="P8" s="67">
        <f t="shared" si="6"/>
        <v>332.54382608214098</v>
      </c>
    </row>
    <row r="9" spans="1:16" ht="30" customHeight="1" x14ac:dyDescent="0.25">
      <c r="A9" s="104">
        <v>6</v>
      </c>
      <c r="B9" s="101" t="s">
        <v>20</v>
      </c>
      <c r="C9" s="101" t="s">
        <v>21</v>
      </c>
      <c r="D9" s="83" t="s">
        <v>13</v>
      </c>
      <c r="E9" s="64">
        <v>16.25</v>
      </c>
      <c r="F9" s="61">
        <f t="shared" si="2"/>
        <v>4.0625</v>
      </c>
      <c r="G9" s="61">
        <f t="shared" si="7"/>
        <v>11.612119479777046</v>
      </c>
      <c r="H9" s="64">
        <v>61.05</v>
      </c>
      <c r="I9" s="61">
        <f t="shared" si="3"/>
        <v>171.29629629629628</v>
      </c>
      <c r="J9" s="67">
        <f t="shared" si="4"/>
        <v>182.90841577607333</v>
      </c>
      <c r="K9" s="64">
        <v>27.5</v>
      </c>
      <c r="L9" s="61">
        <f t="shared" si="0"/>
        <v>53.67599219258296</v>
      </c>
      <c r="M9" s="64">
        <v>20</v>
      </c>
      <c r="N9" s="61">
        <f t="shared" si="8"/>
        <v>23.529411764705884</v>
      </c>
      <c r="O9" s="61">
        <f t="shared" si="5"/>
        <v>112.6125</v>
      </c>
      <c r="P9" s="67">
        <f t="shared" si="6"/>
        <v>260.11381973336216</v>
      </c>
    </row>
    <row r="10" spans="1:16" ht="30" customHeight="1" x14ac:dyDescent="0.25">
      <c r="A10" s="104">
        <v>7</v>
      </c>
      <c r="B10" s="101" t="s">
        <v>22</v>
      </c>
      <c r="C10" s="101" t="s">
        <v>23</v>
      </c>
      <c r="D10" s="83" t="s">
        <v>13</v>
      </c>
      <c r="E10" s="61">
        <v>49.274999999999999</v>
      </c>
      <c r="F10" s="61">
        <f t="shared" si="2"/>
        <v>12.31875</v>
      </c>
      <c r="G10" s="61">
        <f t="shared" si="7"/>
        <v>35.211519222523933</v>
      </c>
      <c r="H10" s="61">
        <v>33.450000000000003</v>
      </c>
      <c r="I10" s="61">
        <f t="shared" si="3"/>
        <v>93.855218855218865</v>
      </c>
      <c r="J10" s="67">
        <f t="shared" si="4"/>
        <v>129.0667380777428</v>
      </c>
      <c r="K10" s="61">
        <v>153.69999999999999</v>
      </c>
      <c r="L10" s="61">
        <v>300</v>
      </c>
      <c r="M10" s="61">
        <v>20</v>
      </c>
      <c r="N10" s="61">
        <f t="shared" si="8"/>
        <v>23.529411764705884</v>
      </c>
      <c r="O10" s="61">
        <f t="shared" si="5"/>
        <v>219.46875</v>
      </c>
      <c r="P10" s="67">
        <f t="shared" si="6"/>
        <v>452.59614984244865</v>
      </c>
    </row>
    <row r="11" spans="1:16" ht="30" customHeight="1" x14ac:dyDescent="0.25">
      <c r="A11" s="104">
        <v>8</v>
      </c>
      <c r="B11" s="101" t="s">
        <v>24</v>
      </c>
      <c r="C11" s="101" t="s">
        <v>25</v>
      </c>
      <c r="D11" s="83" t="s">
        <v>13</v>
      </c>
      <c r="E11" s="61">
        <v>10</v>
      </c>
      <c r="F11" s="61">
        <f t="shared" si="2"/>
        <v>2.5</v>
      </c>
      <c r="G11" s="61">
        <f t="shared" si="7"/>
        <v>7.1459196798627973</v>
      </c>
      <c r="H11" s="61">
        <v>133.65</v>
      </c>
      <c r="I11" s="61">
        <v>375</v>
      </c>
      <c r="J11" s="67">
        <f t="shared" si="4"/>
        <v>382.1459196798628</v>
      </c>
      <c r="K11" s="61">
        <v>79.05</v>
      </c>
      <c r="L11" s="61">
        <f>K11/$K$10*$L$10</f>
        <v>154.29407937540662</v>
      </c>
      <c r="M11" s="61">
        <v>80</v>
      </c>
      <c r="N11" s="61">
        <f t="shared" si="8"/>
        <v>94.117647058823536</v>
      </c>
      <c r="O11" s="61">
        <f t="shared" si="5"/>
        <v>295.2</v>
      </c>
      <c r="P11" s="67">
        <f t="shared" si="6"/>
        <v>630.55764611409302</v>
      </c>
    </row>
    <row r="12" spans="1:16" ht="30" customHeight="1" x14ac:dyDescent="0.25">
      <c r="A12" s="104">
        <v>9</v>
      </c>
      <c r="B12" s="101" t="s">
        <v>67</v>
      </c>
      <c r="C12" s="101" t="s">
        <v>68</v>
      </c>
      <c r="D12" s="83" t="s">
        <v>13</v>
      </c>
      <c r="E12" s="61">
        <v>55.66</v>
      </c>
      <c r="F12" s="61">
        <f t="shared" si="2"/>
        <v>13.914999999999999</v>
      </c>
      <c r="G12" s="61">
        <f t="shared" si="7"/>
        <v>39.774188938116332</v>
      </c>
      <c r="H12" s="61">
        <v>60.15</v>
      </c>
      <c r="I12" s="61">
        <f t="shared" si="3"/>
        <v>168.77104377104376</v>
      </c>
      <c r="J12" s="67">
        <f t="shared" si="4"/>
        <v>208.5452327091601</v>
      </c>
      <c r="K12" s="61">
        <v>29</v>
      </c>
      <c r="L12" s="61">
        <f>K12/$K$10*$L$10</f>
        <v>56.603773584905667</v>
      </c>
      <c r="M12" s="61">
        <v>40</v>
      </c>
      <c r="N12" s="61">
        <f t="shared" si="8"/>
        <v>47.058823529411768</v>
      </c>
      <c r="O12" s="61">
        <f t="shared" si="5"/>
        <v>143.065</v>
      </c>
      <c r="P12" s="67">
        <f t="shared" si="6"/>
        <v>312.20782982347754</v>
      </c>
    </row>
    <row r="13" spans="1:16" ht="37.5" customHeight="1" x14ac:dyDescent="0.25">
      <c r="A13" s="105"/>
      <c r="B13" s="106"/>
      <c r="C13" s="106"/>
      <c r="D13" s="74"/>
      <c r="E13" s="74"/>
      <c r="F13" s="74"/>
      <c r="G13" s="74"/>
      <c r="H13" s="74"/>
      <c r="I13" s="75"/>
      <c r="J13" s="75"/>
      <c r="K13" s="74"/>
      <c r="L13" s="75"/>
      <c r="M13" s="74"/>
      <c r="N13" s="75"/>
      <c r="O13" s="74"/>
      <c r="P13" s="74"/>
    </row>
    <row r="14" spans="1:16" x14ac:dyDescent="0.25">
      <c r="A14" s="107"/>
      <c r="B14" s="107"/>
      <c r="C14" s="107"/>
      <c r="D14" s="74"/>
      <c r="E14" s="74"/>
      <c r="F14" s="74"/>
      <c r="G14" s="74"/>
      <c r="H14" s="74"/>
      <c r="I14" s="75"/>
      <c r="J14" s="75"/>
      <c r="K14" s="74"/>
      <c r="L14" s="75"/>
      <c r="M14" s="74"/>
      <c r="N14" s="75"/>
      <c r="O14" s="74"/>
      <c r="P14" s="74"/>
    </row>
    <row r="15" spans="1:16" x14ac:dyDescent="0.25">
      <c r="A15" s="107"/>
      <c r="B15" s="107"/>
      <c r="C15" s="107"/>
      <c r="D15" s="74"/>
      <c r="E15" s="74"/>
      <c r="F15" s="74"/>
      <c r="G15" s="74"/>
      <c r="H15" s="74"/>
      <c r="I15" s="75"/>
      <c r="J15" s="75"/>
      <c r="K15" s="74"/>
      <c r="L15" s="75"/>
      <c r="M15" s="74"/>
      <c r="N15" s="75"/>
      <c r="O15" s="74"/>
      <c r="P15" s="74"/>
    </row>
    <row r="16" spans="1:16" ht="15.75" x14ac:dyDescent="0.25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74"/>
    </row>
    <row r="17" spans="1:16" ht="38.25" x14ac:dyDescent="0.25">
      <c r="A17" s="109" t="s">
        <v>107</v>
      </c>
      <c r="B17" s="76" t="s">
        <v>88</v>
      </c>
      <c r="C17" s="77" t="s">
        <v>106</v>
      </c>
      <c r="D17" s="78" t="s">
        <v>89</v>
      </c>
      <c r="E17" s="132" t="s">
        <v>90</v>
      </c>
      <c r="F17" s="132"/>
      <c r="G17" s="132"/>
      <c r="H17" s="132"/>
      <c r="I17" s="132"/>
      <c r="J17" s="76"/>
      <c r="K17" s="132" t="s">
        <v>91</v>
      </c>
      <c r="L17" s="132"/>
      <c r="M17" s="132" t="s">
        <v>92</v>
      </c>
      <c r="N17" s="132"/>
      <c r="O17" s="76"/>
      <c r="P17" s="111"/>
    </row>
    <row r="18" spans="1:16" ht="85.5" customHeight="1" x14ac:dyDescent="0.25">
      <c r="A18" s="131" t="s">
        <v>76</v>
      </c>
      <c r="B18" s="131"/>
      <c r="C18" s="131"/>
      <c r="D18" s="131"/>
      <c r="E18" s="79" t="s">
        <v>94</v>
      </c>
      <c r="F18" s="79" t="s">
        <v>95</v>
      </c>
      <c r="G18" s="79" t="s">
        <v>96</v>
      </c>
      <c r="H18" s="79" t="s">
        <v>97</v>
      </c>
      <c r="I18" s="80" t="s">
        <v>98</v>
      </c>
      <c r="J18" s="81" t="s">
        <v>99</v>
      </c>
      <c r="K18" s="79" t="s">
        <v>94</v>
      </c>
      <c r="L18" s="82" t="s">
        <v>100</v>
      </c>
      <c r="M18" s="79" t="s">
        <v>101</v>
      </c>
      <c r="N18" s="79" t="s">
        <v>104</v>
      </c>
      <c r="O18" s="76" t="s">
        <v>93</v>
      </c>
      <c r="P18" s="76" t="s">
        <v>102</v>
      </c>
    </row>
    <row r="19" spans="1:16" ht="30" customHeight="1" x14ac:dyDescent="0.25">
      <c r="A19" s="110">
        <v>1</v>
      </c>
      <c r="B19" s="101" t="s">
        <v>77</v>
      </c>
      <c r="C19" s="92" t="s">
        <v>78</v>
      </c>
      <c r="D19" s="83" t="s">
        <v>13</v>
      </c>
      <c r="E19" s="61">
        <v>78.2</v>
      </c>
      <c r="F19" s="61">
        <f>E19/4</f>
        <v>19.55</v>
      </c>
      <c r="G19" s="61">
        <f t="shared" ref="G19:G40" si="9">F19*$G$41/$F$41</f>
        <v>27.535211267605632</v>
      </c>
      <c r="H19" s="61">
        <v>0</v>
      </c>
      <c r="I19" s="61">
        <f>H19*$I$44/$H$44</f>
        <v>0</v>
      </c>
      <c r="J19" s="61">
        <f>G19+I19</f>
        <v>27.535211267605632</v>
      </c>
      <c r="K19" s="61">
        <v>79.849999999999994</v>
      </c>
      <c r="L19" s="67">
        <f>K19*$L$25/$K$25</f>
        <v>120.5889755852001</v>
      </c>
      <c r="M19" s="61">
        <v>20</v>
      </c>
      <c r="N19" s="61">
        <f>M19/M25*N25</f>
        <v>21.052631578947366</v>
      </c>
      <c r="O19" s="61">
        <f>F19+H19+K19+M19</f>
        <v>119.39999999999999</v>
      </c>
      <c r="P19" s="61">
        <f>J19+L19+N19</f>
        <v>169.17681843175311</v>
      </c>
    </row>
    <row r="20" spans="1:16" ht="30" customHeight="1" x14ac:dyDescent="0.25">
      <c r="A20" s="110">
        <v>2</v>
      </c>
      <c r="B20" s="101" t="s">
        <v>33</v>
      </c>
      <c r="C20" s="92" t="s">
        <v>34</v>
      </c>
      <c r="D20" s="83" t="s">
        <v>13</v>
      </c>
      <c r="E20" s="61">
        <v>10</v>
      </c>
      <c r="F20" s="61">
        <f t="shared" ref="F20:F48" si="10">E20/4</f>
        <v>2.5</v>
      </c>
      <c r="G20" s="61">
        <f t="shared" si="9"/>
        <v>3.5211267605633805</v>
      </c>
      <c r="H20" s="61">
        <v>68.7</v>
      </c>
      <c r="I20" s="61">
        <f t="shared" ref="I20:I48" si="11">H20*$I$44/$H$44</f>
        <v>192.76094276094275</v>
      </c>
      <c r="J20" s="61">
        <f t="shared" ref="J20:J48" si="12">G20+I20</f>
        <v>196.28206952150614</v>
      </c>
      <c r="K20" s="61">
        <v>1.4</v>
      </c>
      <c r="L20" s="67">
        <f t="shared" ref="L20:L24" si="13">K20*$L$25/$K$25</f>
        <v>2.114271331487541</v>
      </c>
      <c r="M20" s="61">
        <v>0</v>
      </c>
      <c r="N20" s="61">
        <f>M20/M25*N25</f>
        <v>0</v>
      </c>
      <c r="O20" s="61">
        <f t="shared" ref="O20:O48" si="14">F20+H20+K20+M20</f>
        <v>72.600000000000009</v>
      </c>
      <c r="P20" s="61">
        <f t="shared" ref="P20:P48" si="15">J20+L20+N20</f>
        <v>198.39634085299369</v>
      </c>
    </row>
    <row r="21" spans="1:16" ht="30" customHeight="1" x14ac:dyDescent="0.25">
      <c r="A21" s="110">
        <v>3</v>
      </c>
      <c r="B21" s="101" t="s">
        <v>35</v>
      </c>
      <c r="C21" s="92" t="s">
        <v>36</v>
      </c>
      <c r="D21" s="83" t="s">
        <v>13</v>
      </c>
      <c r="E21" s="61">
        <v>52.45</v>
      </c>
      <c r="F21" s="61">
        <f t="shared" si="10"/>
        <v>13.112500000000001</v>
      </c>
      <c r="G21" s="61">
        <f t="shared" si="9"/>
        <v>18.468309859154928</v>
      </c>
      <c r="H21" s="61">
        <v>0</v>
      </c>
      <c r="I21" s="61">
        <f t="shared" si="11"/>
        <v>0</v>
      </c>
      <c r="J21" s="61">
        <f t="shared" si="12"/>
        <v>18.468309859154928</v>
      </c>
      <c r="K21" s="61">
        <v>79.05</v>
      </c>
      <c r="L21" s="67">
        <f t="shared" si="13"/>
        <v>119.38082053863579</v>
      </c>
      <c r="M21" s="61">
        <v>180</v>
      </c>
      <c r="N21" s="61">
        <f>M21/M25*N25</f>
        <v>189.4736842105263</v>
      </c>
      <c r="O21" s="61">
        <f t="shared" si="14"/>
        <v>272.16250000000002</v>
      </c>
      <c r="P21" s="61">
        <f t="shared" si="15"/>
        <v>327.322814608317</v>
      </c>
    </row>
    <row r="22" spans="1:16" ht="30" customHeight="1" x14ac:dyDescent="0.25">
      <c r="A22" s="110">
        <v>4</v>
      </c>
      <c r="B22" s="101" t="s">
        <v>11</v>
      </c>
      <c r="C22" s="92" t="s">
        <v>12</v>
      </c>
      <c r="D22" s="83" t="s">
        <v>13</v>
      </c>
      <c r="E22" s="61">
        <v>174.92500000000001</v>
      </c>
      <c r="F22" s="61">
        <f t="shared" si="10"/>
        <v>43.731250000000003</v>
      </c>
      <c r="G22" s="61">
        <f t="shared" si="9"/>
        <v>61.593309859154928</v>
      </c>
      <c r="H22" s="61">
        <v>0</v>
      </c>
      <c r="I22" s="61">
        <f t="shared" si="11"/>
        <v>0</v>
      </c>
      <c r="J22" s="61">
        <f t="shared" si="12"/>
        <v>61.593309859154928</v>
      </c>
      <c r="K22" s="61">
        <v>38.700000000000003</v>
      </c>
      <c r="L22" s="67">
        <f t="shared" si="13"/>
        <v>58.444500377548451</v>
      </c>
      <c r="M22" s="61">
        <v>0</v>
      </c>
      <c r="N22" s="61">
        <f>M22/M25*N25</f>
        <v>0</v>
      </c>
      <c r="O22" s="61">
        <f t="shared" si="14"/>
        <v>82.431250000000006</v>
      </c>
      <c r="P22" s="61">
        <f t="shared" si="15"/>
        <v>120.03781023670338</v>
      </c>
    </row>
    <row r="23" spans="1:16" ht="30" customHeight="1" x14ac:dyDescent="0.25">
      <c r="A23" s="110">
        <v>5</v>
      </c>
      <c r="B23" s="101" t="s">
        <v>37</v>
      </c>
      <c r="C23" s="92" t="s">
        <v>38</v>
      </c>
      <c r="D23" s="83" t="s">
        <v>13</v>
      </c>
      <c r="E23" s="61">
        <v>10</v>
      </c>
      <c r="F23" s="61">
        <f t="shared" si="10"/>
        <v>2.5</v>
      </c>
      <c r="G23" s="61">
        <f t="shared" si="9"/>
        <v>3.5211267605633805</v>
      </c>
      <c r="H23" s="61">
        <v>33</v>
      </c>
      <c r="I23" s="61">
        <f t="shared" si="11"/>
        <v>92.592592592592595</v>
      </c>
      <c r="J23" s="61">
        <f t="shared" si="12"/>
        <v>96.113719353155972</v>
      </c>
      <c r="K23" s="61">
        <v>0</v>
      </c>
      <c r="L23" s="67">
        <f t="shared" si="13"/>
        <v>0</v>
      </c>
      <c r="M23" s="61">
        <v>0</v>
      </c>
      <c r="N23" s="61">
        <f>M23/M25*N25</f>
        <v>0</v>
      </c>
      <c r="O23" s="61">
        <f t="shared" si="14"/>
        <v>35.5</v>
      </c>
      <c r="P23" s="61">
        <f t="shared" si="15"/>
        <v>96.113719353155972</v>
      </c>
    </row>
    <row r="24" spans="1:16" ht="30" customHeight="1" x14ac:dyDescent="0.25">
      <c r="A24" s="110">
        <v>6</v>
      </c>
      <c r="B24" s="101" t="s">
        <v>14</v>
      </c>
      <c r="C24" s="92" t="s">
        <v>15</v>
      </c>
      <c r="D24" s="83" t="s">
        <v>13</v>
      </c>
      <c r="E24" s="61">
        <v>118.33</v>
      </c>
      <c r="F24" s="61">
        <f t="shared" si="10"/>
        <v>29.5825</v>
      </c>
      <c r="G24" s="61">
        <f t="shared" si="9"/>
        <v>41.66549295774648</v>
      </c>
      <c r="H24" s="61">
        <v>0</v>
      </c>
      <c r="I24" s="61">
        <f t="shared" si="11"/>
        <v>0</v>
      </c>
      <c r="J24" s="61">
        <f t="shared" si="12"/>
        <v>41.66549295774648</v>
      </c>
      <c r="K24" s="61">
        <v>35.75</v>
      </c>
      <c r="L24" s="67">
        <f t="shared" si="13"/>
        <v>53.989428643342563</v>
      </c>
      <c r="M24" s="61">
        <v>20</v>
      </c>
      <c r="N24" s="61">
        <f>M24/M25*N25</f>
        <v>21.052631578947366</v>
      </c>
      <c r="O24" s="61">
        <f t="shared" si="14"/>
        <v>85.332499999999996</v>
      </c>
      <c r="P24" s="61">
        <f t="shared" si="15"/>
        <v>116.70755318003641</v>
      </c>
    </row>
    <row r="25" spans="1:16" ht="30" customHeight="1" x14ac:dyDescent="0.25">
      <c r="A25" s="110">
        <v>7</v>
      </c>
      <c r="B25" s="101" t="s">
        <v>79</v>
      </c>
      <c r="C25" s="92" t="s">
        <v>80</v>
      </c>
      <c r="D25" s="83" t="s">
        <v>13</v>
      </c>
      <c r="E25" s="61">
        <v>137.69499999999999</v>
      </c>
      <c r="F25" s="61">
        <f t="shared" si="10"/>
        <v>34.423749999999998</v>
      </c>
      <c r="G25" s="61">
        <f t="shared" si="9"/>
        <v>48.484154929577464</v>
      </c>
      <c r="H25" s="61">
        <v>0</v>
      </c>
      <c r="I25" s="61">
        <f t="shared" si="11"/>
        <v>0</v>
      </c>
      <c r="J25" s="61">
        <f t="shared" si="12"/>
        <v>48.484154929577464</v>
      </c>
      <c r="K25" s="61">
        <v>198.65</v>
      </c>
      <c r="L25" s="61">
        <v>300</v>
      </c>
      <c r="M25" s="61">
        <v>190</v>
      </c>
      <c r="N25" s="61">
        <v>200</v>
      </c>
      <c r="O25" s="61">
        <f t="shared" si="14"/>
        <v>423.07375000000002</v>
      </c>
      <c r="P25" s="61">
        <f t="shared" si="15"/>
        <v>548.48415492957747</v>
      </c>
    </row>
    <row r="26" spans="1:16" ht="30" customHeight="1" x14ac:dyDescent="0.25">
      <c r="A26" s="110">
        <v>8</v>
      </c>
      <c r="B26" s="101" t="s">
        <v>16</v>
      </c>
      <c r="C26" s="92" t="s">
        <v>17</v>
      </c>
      <c r="D26" s="83" t="s">
        <v>13</v>
      </c>
      <c r="E26" s="61">
        <v>69.364999999999995</v>
      </c>
      <c r="F26" s="61">
        <f t="shared" si="10"/>
        <v>17.341249999999999</v>
      </c>
      <c r="G26" s="61">
        <f t="shared" si="9"/>
        <v>24.424295774647888</v>
      </c>
      <c r="H26" s="61">
        <v>0</v>
      </c>
      <c r="I26" s="61">
        <f t="shared" si="11"/>
        <v>0</v>
      </c>
      <c r="J26" s="61">
        <f t="shared" si="12"/>
        <v>24.424295774647888</v>
      </c>
      <c r="K26" s="61">
        <v>109.75</v>
      </c>
      <c r="L26" s="67">
        <f t="shared" ref="L26:L48" si="16">K26*$L$25/$K$25</f>
        <v>165.74377045054115</v>
      </c>
      <c r="M26" s="61">
        <v>170</v>
      </c>
      <c r="N26" s="61">
        <f>M26/M25*N25</f>
        <v>178.94736842105263</v>
      </c>
      <c r="O26" s="61">
        <f t="shared" si="14"/>
        <v>297.09125</v>
      </c>
      <c r="P26" s="61">
        <f t="shared" si="15"/>
        <v>369.11543464624162</v>
      </c>
    </row>
    <row r="27" spans="1:16" ht="30" customHeight="1" x14ac:dyDescent="0.25">
      <c r="A27" s="110">
        <v>9</v>
      </c>
      <c r="B27" s="101" t="s">
        <v>39</v>
      </c>
      <c r="C27" s="92" t="s">
        <v>40</v>
      </c>
      <c r="D27" s="83" t="s">
        <v>13</v>
      </c>
      <c r="E27" s="61">
        <v>225</v>
      </c>
      <c r="F27" s="61">
        <f t="shared" si="10"/>
        <v>56.25</v>
      </c>
      <c r="G27" s="61">
        <f t="shared" si="9"/>
        <v>79.225352112676063</v>
      </c>
      <c r="H27" s="61">
        <v>0</v>
      </c>
      <c r="I27" s="61">
        <f t="shared" si="11"/>
        <v>0</v>
      </c>
      <c r="J27" s="61">
        <f t="shared" si="12"/>
        <v>79.225352112676063</v>
      </c>
      <c r="K27" s="61">
        <v>2.6</v>
      </c>
      <c r="L27" s="67">
        <f t="shared" si="16"/>
        <v>3.9265039013340046</v>
      </c>
      <c r="M27" s="61">
        <v>40</v>
      </c>
      <c r="N27" s="61">
        <f>M27/M25*N25</f>
        <v>42.105263157894733</v>
      </c>
      <c r="O27" s="61">
        <f t="shared" si="14"/>
        <v>98.85</v>
      </c>
      <c r="P27" s="61">
        <f t="shared" si="15"/>
        <v>125.2571191719048</v>
      </c>
    </row>
    <row r="28" spans="1:16" ht="30" customHeight="1" x14ac:dyDescent="0.25">
      <c r="A28" s="110">
        <v>10</v>
      </c>
      <c r="B28" s="101" t="s">
        <v>41</v>
      </c>
      <c r="C28" s="92" t="s">
        <v>42</v>
      </c>
      <c r="D28" s="83" t="s">
        <v>13</v>
      </c>
      <c r="E28" s="61">
        <v>0</v>
      </c>
      <c r="F28" s="61">
        <f t="shared" si="10"/>
        <v>0</v>
      </c>
      <c r="G28" s="61">
        <f t="shared" si="9"/>
        <v>0</v>
      </c>
      <c r="H28" s="61">
        <v>62.4</v>
      </c>
      <c r="I28" s="61">
        <f t="shared" si="11"/>
        <v>175.08417508417509</v>
      </c>
      <c r="J28" s="61">
        <f t="shared" si="12"/>
        <v>175.08417508417509</v>
      </c>
      <c r="K28" s="61">
        <v>33.049999999999997</v>
      </c>
      <c r="L28" s="67">
        <f t="shared" si="16"/>
        <v>49.911905361188019</v>
      </c>
      <c r="M28" s="61">
        <v>0</v>
      </c>
      <c r="N28" s="61">
        <f>M28/M25*N25</f>
        <v>0</v>
      </c>
      <c r="O28" s="61">
        <f t="shared" si="14"/>
        <v>95.449999999999989</v>
      </c>
      <c r="P28" s="61">
        <f t="shared" si="15"/>
        <v>224.99608044536311</v>
      </c>
    </row>
    <row r="29" spans="1:16" ht="30" customHeight="1" x14ac:dyDescent="0.25">
      <c r="A29" s="110">
        <v>11</v>
      </c>
      <c r="B29" s="101" t="s">
        <v>43</v>
      </c>
      <c r="C29" s="92" t="s">
        <v>44</v>
      </c>
      <c r="D29" s="83" t="s">
        <v>13</v>
      </c>
      <c r="E29" s="61">
        <v>43.854999999999997</v>
      </c>
      <c r="F29" s="61">
        <f t="shared" si="10"/>
        <v>10.963749999999999</v>
      </c>
      <c r="G29" s="61">
        <f t="shared" si="9"/>
        <v>15.441901408450704</v>
      </c>
      <c r="H29" s="61">
        <v>0</v>
      </c>
      <c r="I29" s="61">
        <f t="shared" si="11"/>
        <v>0</v>
      </c>
      <c r="J29" s="61">
        <f t="shared" si="12"/>
        <v>15.441901408450704</v>
      </c>
      <c r="K29" s="61">
        <v>2.15</v>
      </c>
      <c r="L29" s="67">
        <f t="shared" si="16"/>
        <v>3.2469166876415807</v>
      </c>
      <c r="M29" s="61">
        <v>0</v>
      </c>
      <c r="N29" s="61">
        <f>M29/M25*N25</f>
        <v>0</v>
      </c>
      <c r="O29" s="61">
        <f t="shared" si="14"/>
        <v>13.11375</v>
      </c>
      <c r="P29" s="61">
        <f t="shared" si="15"/>
        <v>18.688818096092284</v>
      </c>
    </row>
    <row r="30" spans="1:16" ht="30" customHeight="1" x14ac:dyDescent="0.25">
      <c r="A30" s="110">
        <v>12</v>
      </c>
      <c r="B30" s="101" t="s">
        <v>45</v>
      </c>
      <c r="C30" s="92" t="s">
        <v>46</v>
      </c>
      <c r="D30" s="83" t="s">
        <v>13</v>
      </c>
      <c r="E30" s="61">
        <v>106.9</v>
      </c>
      <c r="F30" s="61">
        <f t="shared" si="10"/>
        <v>26.725000000000001</v>
      </c>
      <c r="G30" s="61">
        <f t="shared" si="9"/>
        <v>37.640845070422536</v>
      </c>
      <c r="H30" s="61">
        <v>0</v>
      </c>
      <c r="I30" s="61">
        <f t="shared" si="11"/>
        <v>0</v>
      </c>
      <c r="J30" s="61">
        <f t="shared" si="12"/>
        <v>37.640845070422536</v>
      </c>
      <c r="K30" s="61">
        <v>73.900000000000006</v>
      </c>
      <c r="L30" s="67">
        <f t="shared" si="16"/>
        <v>111.60332242637804</v>
      </c>
      <c r="M30" s="61">
        <v>180</v>
      </c>
      <c r="N30" s="61">
        <f>M30/M25*N25</f>
        <v>189.4736842105263</v>
      </c>
      <c r="O30" s="61">
        <f t="shared" si="14"/>
        <v>280.625</v>
      </c>
      <c r="P30" s="61">
        <f t="shared" si="15"/>
        <v>338.71785170732687</v>
      </c>
    </row>
    <row r="31" spans="1:16" ht="30" customHeight="1" x14ac:dyDescent="0.25">
      <c r="A31" s="110">
        <v>13</v>
      </c>
      <c r="B31" s="101" t="s">
        <v>81</v>
      </c>
      <c r="C31" s="92" t="s">
        <v>82</v>
      </c>
      <c r="D31" s="83" t="s">
        <v>13</v>
      </c>
      <c r="E31" s="61">
        <v>30.1</v>
      </c>
      <c r="F31" s="61">
        <f t="shared" si="10"/>
        <v>7.5250000000000004</v>
      </c>
      <c r="G31" s="61">
        <f t="shared" si="9"/>
        <v>10.598591549295774</v>
      </c>
      <c r="H31" s="61">
        <v>0</v>
      </c>
      <c r="I31" s="61">
        <f t="shared" si="11"/>
        <v>0</v>
      </c>
      <c r="J31" s="61">
        <f t="shared" si="12"/>
        <v>10.598591549295774</v>
      </c>
      <c r="K31" s="61">
        <v>4.8</v>
      </c>
      <c r="L31" s="67">
        <f t="shared" si="16"/>
        <v>7.2489302793858545</v>
      </c>
      <c r="M31" s="61">
        <v>0</v>
      </c>
      <c r="N31" s="61">
        <f>M31/M25*N25</f>
        <v>0</v>
      </c>
      <c r="O31" s="61">
        <f t="shared" si="14"/>
        <v>12.324999999999999</v>
      </c>
      <c r="P31" s="61">
        <f t="shared" si="15"/>
        <v>17.847521828681629</v>
      </c>
    </row>
    <row r="32" spans="1:16" ht="30" customHeight="1" x14ac:dyDescent="0.25">
      <c r="A32" s="110">
        <v>14</v>
      </c>
      <c r="B32" s="101" t="s">
        <v>47</v>
      </c>
      <c r="C32" s="92" t="s">
        <v>48</v>
      </c>
      <c r="D32" s="83" t="s">
        <v>13</v>
      </c>
      <c r="E32" s="61">
        <v>16.93</v>
      </c>
      <c r="F32" s="61">
        <f t="shared" si="10"/>
        <v>4.2324999999999999</v>
      </c>
      <c r="G32" s="61">
        <f t="shared" si="9"/>
        <v>5.961267605633803</v>
      </c>
      <c r="H32" s="61">
        <v>95.7</v>
      </c>
      <c r="I32" s="61">
        <f t="shared" si="11"/>
        <v>268.51851851851853</v>
      </c>
      <c r="J32" s="61">
        <f t="shared" si="12"/>
        <v>274.47978612415233</v>
      </c>
      <c r="K32" s="61">
        <v>62.05</v>
      </c>
      <c r="L32" s="67">
        <f t="shared" si="16"/>
        <v>93.707525799144221</v>
      </c>
      <c r="M32" s="61">
        <v>30</v>
      </c>
      <c r="N32" s="61">
        <f>M32/M25*N25</f>
        <v>31.578947368421051</v>
      </c>
      <c r="O32" s="61">
        <f t="shared" si="14"/>
        <v>191.98250000000002</v>
      </c>
      <c r="P32" s="61">
        <f t="shared" si="15"/>
        <v>399.76625929171757</v>
      </c>
    </row>
    <row r="33" spans="1:16" ht="30" customHeight="1" x14ac:dyDescent="0.25">
      <c r="A33" s="110">
        <v>15</v>
      </c>
      <c r="B33" s="101" t="s">
        <v>49</v>
      </c>
      <c r="C33" s="92" t="s">
        <v>50</v>
      </c>
      <c r="D33" s="83" t="s">
        <v>13</v>
      </c>
      <c r="E33" s="61">
        <v>34.299999999999997</v>
      </c>
      <c r="F33" s="61">
        <f t="shared" si="10"/>
        <v>8.5749999999999993</v>
      </c>
      <c r="G33" s="61">
        <f t="shared" si="9"/>
        <v>12.077464788732394</v>
      </c>
      <c r="H33" s="61">
        <v>32.4</v>
      </c>
      <c r="I33" s="61">
        <f t="shared" si="11"/>
        <v>90.909090909090907</v>
      </c>
      <c r="J33" s="61">
        <f t="shared" si="12"/>
        <v>102.98655569782331</v>
      </c>
      <c r="K33" s="61">
        <v>61.25</v>
      </c>
      <c r="L33" s="67">
        <f t="shared" si="16"/>
        <v>92.499370752579907</v>
      </c>
      <c r="M33" s="61">
        <v>140</v>
      </c>
      <c r="N33" s="61">
        <f>M33/M25*N25</f>
        <v>147.36842105263156</v>
      </c>
      <c r="O33" s="61">
        <f t="shared" si="14"/>
        <v>242.22499999999999</v>
      </c>
      <c r="P33" s="61">
        <f t="shared" si="15"/>
        <v>342.85434750303477</v>
      </c>
    </row>
    <row r="34" spans="1:16" ht="30" customHeight="1" x14ac:dyDescent="0.25">
      <c r="A34" s="110">
        <v>16</v>
      </c>
      <c r="B34" s="101" t="s">
        <v>51</v>
      </c>
      <c r="C34" s="92" t="s">
        <v>52</v>
      </c>
      <c r="D34" s="83" t="s">
        <v>13</v>
      </c>
      <c r="E34" s="61">
        <v>24.024999999999999</v>
      </c>
      <c r="F34" s="61">
        <f t="shared" si="10"/>
        <v>6.0062499999999996</v>
      </c>
      <c r="G34" s="61">
        <f t="shared" si="9"/>
        <v>8.4595070422535219</v>
      </c>
      <c r="H34" s="61">
        <v>33.299999999999997</v>
      </c>
      <c r="I34" s="61">
        <f t="shared" si="11"/>
        <v>93.434343434343418</v>
      </c>
      <c r="J34" s="61">
        <f t="shared" si="12"/>
        <v>101.89385047659694</v>
      </c>
      <c r="K34" s="61">
        <v>0</v>
      </c>
      <c r="L34" s="67">
        <f t="shared" si="16"/>
        <v>0</v>
      </c>
      <c r="M34" s="61">
        <v>0</v>
      </c>
      <c r="N34" s="61">
        <f>M34/M25*N25</f>
        <v>0</v>
      </c>
      <c r="O34" s="61">
        <f t="shared" si="14"/>
        <v>39.306249999999999</v>
      </c>
      <c r="P34" s="61">
        <f t="shared" si="15"/>
        <v>101.89385047659694</v>
      </c>
    </row>
    <row r="35" spans="1:16" ht="30" customHeight="1" x14ac:dyDescent="0.25">
      <c r="A35" s="110">
        <v>17</v>
      </c>
      <c r="B35" s="101" t="s">
        <v>83</v>
      </c>
      <c r="C35" s="92" t="s">
        <v>84</v>
      </c>
      <c r="D35" s="83" t="s">
        <v>13</v>
      </c>
      <c r="E35" s="61">
        <v>58.8</v>
      </c>
      <c r="F35" s="61">
        <f t="shared" si="10"/>
        <v>14.7</v>
      </c>
      <c r="G35" s="61">
        <f t="shared" si="9"/>
        <v>20.704225352112676</v>
      </c>
      <c r="H35" s="61">
        <v>0</v>
      </c>
      <c r="I35" s="61">
        <f t="shared" si="11"/>
        <v>0</v>
      </c>
      <c r="J35" s="61">
        <f t="shared" si="12"/>
        <v>20.704225352112676</v>
      </c>
      <c r="K35" s="61">
        <v>105.4</v>
      </c>
      <c r="L35" s="67">
        <f t="shared" si="16"/>
        <v>159.17442738484772</v>
      </c>
      <c r="M35" s="61">
        <v>20</v>
      </c>
      <c r="N35" s="61">
        <f>M35/M25*N25</f>
        <v>21.052631578947366</v>
      </c>
      <c r="O35" s="61">
        <f t="shared" si="14"/>
        <v>140.10000000000002</v>
      </c>
      <c r="P35" s="61">
        <f t="shared" si="15"/>
        <v>200.93128431590776</v>
      </c>
    </row>
    <row r="36" spans="1:16" ht="30" customHeight="1" x14ac:dyDescent="0.25">
      <c r="A36" s="110">
        <v>18</v>
      </c>
      <c r="B36" s="101" t="s">
        <v>53</v>
      </c>
      <c r="C36" s="92" t="s">
        <v>54</v>
      </c>
      <c r="D36" s="83" t="s">
        <v>13</v>
      </c>
      <c r="E36" s="61">
        <v>71.234999999999999</v>
      </c>
      <c r="F36" s="61">
        <f t="shared" si="10"/>
        <v>17.80875</v>
      </c>
      <c r="G36" s="61">
        <f t="shared" si="9"/>
        <v>25.08274647887324</v>
      </c>
      <c r="H36" s="61">
        <v>0</v>
      </c>
      <c r="I36" s="61">
        <f t="shared" si="11"/>
        <v>0</v>
      </c>
      <c r="J36" s="61">
        <f t="shared" si="12"/>
        <v>25.08274647887324</v>
      </c>
      <c r="K36" s="61">
        <v>60.65</v>
      </c>
      <c r="L36" s="67">
        <f t="shared" si="16"/>
        <v>91.593254467656678</v>
      </c>
      <c r="M36" s="61">
        <v>0</v>
      </c>
      <c r="N36" s="61">
        <f>M36/M25*N25</f>
        <v>0</v>
      </c>
      <c r="O36" s="61">
        <f t="shared" si="14"/>
        <v>78.458749999999995</v>
      </c>
      <c r="P36" s="61">
        <f t="shared" si="15"/>
        <v>116.67600094652991</v>
      </c>
    </row>
    <row r="37" spans="1:16" ht="30" customHeight="1" x14ac:dyDescent="0.25">
      <c r="A37" s="110">
        <v>19</v>
      </c>
      <c r="B37" s="101" t="s">
        <v>18</v>
      </c>
      <c r="C37" s="92" t="s">
        <v>19</v>
      </c>
      <c r="D37" s="83" t="s">
        <v>13</v>
      </c>
      <c r="E37" s="61">
        <v>11.154999999999999</v>
      </c>
      <c r="F37" s="61">
        <f t="shared" si="10"/>
        <v>2.7887499999999998</v>
      </c>
      <c r="G37" s="61">
        <f t="shared" si="9"/>
        <v>3.9278169014084505</v>
      </c>
      <c r="H37" s="61">
        <v>78.599999999999994</v>
      </c>
      <c r="I37" s="61">
        <f t="shared" si="11"/>
        <v>220.5387205387205</v>
      </c>
      <c r="J37" s="61">
        <f t="shared" si="12"/>
        <v>224.46653744012895</v>
      </c>
      <c r="K37" s="61">
        <v>53.3</v>
      </c>
      <c r="L37" s="67">
        <f t="shared" si="16"/>
        <v>80.493329977347088</v>
      </c>
      <c r="M37" s="61">
        <v>0</v>
      </c>
      <c r="N37" s="61">
        <f>M37/M25*N25</f>
        <v>0</v>
      </c>
      <c r="O37" s="61">
        <f t="shared" si="14"/>
        <v>134.68874999999997</v>
      </c>
      <c r="P37" s="61">
        <f t="shared" si="15"/>
        <v>304.95986741747606</v>
      </c>
    </row>
    <row r="38" spans="1:16" ht="30" customHeight="1" x14ac:dyDescent="0.25">
      <c r="A38" s="110">
        <v>20</v>
      </c>
      <c r="B38" s="101" t="s">
        <v>55</v>
      </c>
      <c r="C38" s="92" t="s">
        <v>56</v>
      </c>
      <c r="D38" s="83" t="s">
        <v>13</v>
      </c>
      <c r="E38" s="61">
        <v>343</v>
      </c>
      <c r="F38" s="61">
        <f t="shared" si="10"/>
        <v>85.75</v>
      </c>
      <c r="G38" s="61">
        <f t="shared" si="9"/>
        <v>120.77464788732394</v>
      </c>
      <c r="H38" s="61">
        <v>0</v>
      </c>
      <c r="I38" s="61">
        <f t="shared" si="11"/>
        <v>0</v>
      </c>
      <c r="J38" s="61">
        <f t="shared" si="12"/>
        <v>120.77464788732394</v>
      </c>
      <c r="K38" s="61">
        <v>0</v>
      </c>
      <c r="L38" s="67">
        <f t="shared" si="16"/>
        <v>0</v>
      </c>
      <c r="M38" s="61">
        <v>0</v>
      </c>
      <c r="N38" s="61">
        <f>M38/M26*N26</f>
        <v>0</v>
      </c>
      <c r="O38" s="61">
        <f t="shared" si="14"/>
        <v>85.75</v>
      </c>
      <c r="P38" s="61">
        <f t="shared" si="15"/>
        <v>120.77464788732394</v>
      </c>
    </row>
    <row r="39" spans="1:16" ht="30" customHeight="1" x14ac:dyDescent="0.25">
      <c r="A39" s="110">
        <v>21</v>
      </c>
      <c r="B39" s="101" t="s">
        <v>57</v>
      </c>
      <c r="C39" s="92" t="s">
        <v>58</v>
      </c>
      <c r="D39" s="83" t="s">
        <v>13</v>
      </c>
      <c r="E39" s="61">
        <v>48.594999999999999</v>
      </c>
      <c r="F39" s="61">
        <f t="shared" si="10"/>
        <v>12.14875</v>
      </c>
      <c r="G39" s="61">
        <f t="shared" si="9"/>
        <v>17.110915492957748</v>
      </c>
      <c r="H39" s="61">
        <v>0</v>
      </c>
      <c r="I39" s="61">
        <f t="shared" si="11"/>
        <v>0</v>
      </c>
      <c r="J39" s="61">
        <f t="shared" si="12"/>
        <v>17.110915492957748</v>
      </c>
      <c r="K39" s="61">
        <v>84.05</v>
      </c>
      <c r="L39" s="67">
        <f t="shared" si="16"/>
        <v>126.93178957966272</v>
      </c>
      <c r="M39" s="61">
        <v>30</v>
      </c>
      <c r="N39" s="61">
        <f>M39/M27*N27</f>
        <v>31.578947368421048</v>
      </c>
      <c r="O39" s="61">
        <f t="shared" si="14"/>
        <v>126.19874999999999</v>
      </c>
      <c r="P39" s="61">
        <f t="shared" si="15"/>
        <v>175.6216524410415</v>
      </c>
    </row>
    <row r="40" spans="1:16" ht="30" customHeight="1" x14ac:dyDescent="0.25">
      <c r="A40" s="110">
        <v>22</v>
      </c>
      <c r="B40" s="101" t="s">
        <v>22</v>
      </c>
      <c r="C40" s="92" t="s">
        <v>23</v>
      </c>
      <c r="D40" s="83" t="s">
        <v>13</v>
      </c>
      <c r="E40" s="61">
        <v>49.274999999999999</v>
      </c>
      <c r="F40" s="61">
        <f t="shared" si="10"/>
        <v>12.31875</v>
      </c>
      <c r="G40" s="61">
        <f t="shared" si="9"/>
        <v>17.350352112676056</v>
      </c>
      <c r="H40" s="61">
        <v>33.450000000000003</v>
      </c>
      <c r="I40" s="61">
        <f t="shared" si="11"/>
        <v>93.855218855218865</v>
      </c>
      <c r="J40" s="61">
        <f t="shared" si="12"/>
        <v>111.20557096789491</v>
      </c>
      <c r="K40" s="61">
        <v>153.69999999999999</v>
      </c>
      <c r="L40" s="67">
        <f t="shared" si="16"/>
        <v>232.11678832116789</v>
      </c>
      <c r="M40" s="61">
        <v>20</v>
      </c>
      <c r="N40" s="61">
        <f>M40/M25*N25</f>
        <v>21.052631578947366</v>
      </c>
      <c r="O40" s="61">
        <f t="shared" si="14"/>
        <v>219.46875</v>
      </c>
      <c r="P40" s="61">
        <f t="shared" si="15"/>
        <v>364.37499086801012</v>
      </c>
    </row>
    <row r="41" spans="1:16" ht="30" customHeight="1" x14ac:dyDescent="0.25">
      <c r="A41" s="110">
        <v>23</v>
      </c>
      <c r="B41" s="101" t="s">
        <v>59</v>
      </c>
      <c r="C41" s="92" t="s">
        <v>60</v>
      </c>
      <c r="D41" s="83" t="s">
        <v>13</v>
      </c>
      <c r="E41" s="61">
        <v>355</v>
      </c>
      <c r="F41" s="61">
        <f t="shared" si="10"/>
        <v>88.75</v>
      </c>
      <c r="G41" s="61">
        <v>125</v>
      </c>
      <c r="H41" s="61">
        <v>0</v>
      </c>
      <c r="I41" s="61">
        <f t="shared" si="11"/>
        <v>0</v>
      </c>
      <c r="J41" s="61">
        <f t="shared" si="12"/>
        <v>125</v>
      </c>
      <c r="K41" s="61">
        <v>4.6500000000000004</v>
      </c>
      <c r="L41" s="67">
        <f t="shared" si="16"/>
        <v>7.0224012081550464</v>
      </c>
      <c r="M41" s="61">
        <v>0</v>
      </c>
      <c r="N41" s="61">
        <f>M41/M25*M25</f>
        <v>0</v>
      </c>
      <c r="O41" s="61">
        <f t="shared" si="14"/>
        <v>93.4</v>
      </c>
      <c r="P41" s="61">
        <f t="shared" si="15"/>
        <v>132.02240120815506</v>
      </c>
    </row>
    <row r="42" spans="1:16" ht="30" customHeight="1" x14ac:dyDescent="0.25">
      <c r="A42" s="110">
        <v>24</v>
      </c>
      <c r="B42" s="101" t="s">
        <v>61</v>
      </c>
      <c r="C42" s="92" t="s">
        <v>62</v>
      </c>
      <c r="D42" s="83" t="s">
        <v>13</v>
      </c>
      <c r="E42" s="61">
        <v>32.5</v>
      </c>
      <c r="F42" s="61">
        <f t="shared" si="10"/>
        <v>8.125</v>
      </c>
      <c r="G42" s="61">
        <f t="shared" ref="G42:G48" si="17">F42*$G$41/$F$41</f>
        <v>11.443661971830986</v>
      </c>
      <c r="H42" s="61">
        <v>85.5</v>
      </c>
      <c r="I42" s="61">
        <f t="shared" si="11"/>
        <v>239.8989898989899</v>
      </c>
      <c r="J42" s="61">
        <f t="shared" si="12"/>
        <v>251.34265187082087</v>
      </c>
      <c r="K42" s="61">
        <v>2.5</v>
      </c>
      <c r="L42" s="67">
        <f t="shared" si="16"/>
        <v>3.7754845205134657</v>
      </c>
      <c r="M42" s="61">
        <v>0</v>
      </c>
      <c r="N42" s="61">
        <f>M42/M25*N25</f>
        <v>0</v>
      </c>
      <c r="O42" s="61">
        <f t="shared" si="14"/>
        <v>96.125</v>
      </c>
      <c r="P42" s="61">
        <f t="shared" si="15"/>
        <v>255.11813639133433</v>
      </c>
    </row>
    <row r="43" spans="1:16" ht="30" customHeight="1" x14ac:dyDescent="0.25">
      <c r="A43" s="110">
        <v>25</v>
      </c>
      <c r="B43" s="101" t="s">
        <v>63</v>
      </c>
      <c r="C43" s="92" t="s">
        <v>64</v>
      </c>
      <c r="D43" s="83" t="s">
        <v>13</v>
      </c>
      <c r="E43" s="61">
        <v>47.704999999999998</v>
      </c>
      <c r="F43" s="61">
        <f t="shared" si="10"/>
        <v>11.92625</v>
      </c>
      <c r="G43" s="61">
        <f t="shared" si="17"/>
        <v>16.797535211267604</v>
      </c>
      <c r="H43" s="61">
        <v>63.3</v>
      </c>
      <c r="I43" s="61">
        <f t="shared" si="11"/>
        <v>177.6094276094276</v>
      </c>
      <c r="J43" s="61">
        <f t="shared" si="12"/>
        <v>194.40696282069521</v>
      </c>
      <c r="K43" s="61">
        <v>34.9</v>
      </c>
      <c r="L43" s="67">
        <f t="shared" si="16"/>
        <v>52.705763906367984</v>
      </c>
      <c r="M43" s="61">
        <v>40</v>
      </c>
      <c r="N43" s="61">
        <f>M43/M25*N25</f>
        <v>42.105263157894733</v>
      </c>
      <c r="O43" s="61">
        <f t="shared" si="14"/>
        <v>150.12625</v>
      </c>
      <c r="P43" s="61">
        <f t="shared" si="15"/>
        <v>289.21798988495794</v>
      </c>
    </row>
    <row r="44" spans="1:16" ht="30" customHeight="1" x14ac:dyDescent="0.25">
      <c r="A44" s="110">
        <v>26</v>
      </c>
      <c r="B44" s="101" t="s">
        <v>24</v>
      </c>
      <c r="C44" s="92" t="s">
        <v>25</v>
      </c>
      <c r="D44" s="83" t="s">
        <v>13</v>
      </c>
      <c r="E44" s="61">
        <v>10</v>
      </c>
      <c r="F44" s="61">
        <f t="shared" si="10"/>
        <v>2.5</v>
      </c>
      <c r="G44" s="61">
        <f t="shared" si="17"/>
        <v>3.5211267605633805</v>
      </c>
      <c r="H44" s="61">
        <v>133.65</v>
      </c>
      <c r="I44" s="61">
        <v>375</v>
      </c>
      <c r="J44" s="61">
        <f t="shared" si="12"/>
        <v>378.52112676056339</v>
      </c>
      <c r="K44" s="61">
        <v>79.05</v>
      </c>
      <c r="L44" s="67">
        <f t="shared" si="16"/>
        <v>119.38082053863579</v>
      </c>
      <c r="M44" s="61">
        <v>80</v>
      </c>
      <c r="N44" s="61">
        <f>M44/M25*N25</f>
        <v>84.210526315789465</v>
      </c>
      <c r="O44" s="61">
        <f t="shared" si="14"/>
        <v>295.2</v>
      </c>
      <c r="P44" s="61">
        <f t="shared" si="15"/>
        <v>582.11247361498863</v>
      </c>
    </row>
    <row r="45" spans="1:16" ht="30" customHeight="1" x14ac:dyDescent="0.25">
      <c r="A45" s="110">
        <v>27</v>
      </c>
      <c r="B45" s="101" t="s">
        <v>65</v>
      </c>
      <c r="C45" s="92" t="s">
        <v>66</v>
      </c>
      <c r="D45" s="83" t="s">
        <v>13</v>
      </c>
      <c r="E45" s="61">
        <v>184.64</v>
      </c>
      <c r="F45" s="61">
        <f t="shared" si="10"/>
        <v>46.16</v>
      </c>
      <c r="G45" s="61">
        <f t="shared" si="17"/>
        <v>65.014084507042256</v>
      </c>
      <c r="H45" s="61">
        <v>0</v>
      </c>
      <c r="I45" s="61">
        <f t="shared" si="11"/>
        <v>0</v>
      </c>
      <c r="J45" s="61">
        <f t="shared" si="12"/>
        <v>65.014084507042256</v>
      </c>
      <c r="K45" s="61">
        <v>58.85</v>
      </c>
      <c r="L45" s="67">
        <f t="shared" si="16"/>
        <v>88.874905612886991</v>
      </c>
      <c r="M45" s="61">
        <v>40</v>
      </c>
      <c r="N45" s="61">
        <f>M45/M25*N25</f>
        <v>42.105263157894733</v>
      </c>
      <c r="O45" s="61">
        <f t="shared" si="14"/>
        <v>145.01</v>
      </c>
      <c r="P45" s="61">
        <f t="shared" si="15"/>
        <v>195.99425327782399</v>
      </c>
    </row>
    <row r="46" spans="1:16" ht="30" customHeight="1" x14ac:dyDescent="0.25">
      <c r="A46" s="110">
        <v>28</v>
      </c>
      <c r="B46" s="101" t="s">
        <v>67</v>
      </c>
      <c r="C46" s="92" t="s">
        <v>68</v>
      </c>
      <c r="D46" s="83" t="s">
        <v>13</v>
      </c>
      <c r="E46" s="61">
        <v>55.66</v>
      </c>
      <c r="F46" s="61">
        <f t="shared" si="10"/>
        <v>13.914999999999999</v>
      </c>
      <c r="G46" s="61">
        <f t="shared" si="17"/>
        <v>19.598591549295776</v>
      </c>
      <c r="H46" s="61">
        <v>60.15</v>
      </c>
      <c r="I46" s="61">
        <f t="shared" si="11"/>
        <v>168.77104377104376</v>
      </c>
      <c r="J46" s="61">
        <f t="shared" si="12"/>
        <v>188.36963532033954</v>
      </c>
      <c r="K46" s="61">
        <v>29</v>
      </c>
      <c r="L46" s="67">
        <f t="shared" si="16"/>
        <v>43.795620437956202</v>
      </c>
      <c r="M46" s="61">
        <v>40</v>
      </c>
      <c r="N46" s="61">
        <f>M46/M25*N25</f>
        <v>42.105263157894733</v>
      </c>
      <c r="O46" s="61">
        <f t="shared" si="14"/>
        <v>143.065</v>
      </c>
      <c r="P46" s="61">
        <f t="shared" si="15"/>
        <v>274.2705189161905</v>
      </c>
    </row>
    <row r="47" spans="1:16" ht="30" customHeight="1" x14ac:dyDescent="0.25">
      <c r="A47" s="110">
        <v>29</v>
      </c>
      <c r="B47" s="101" t="s">
        <v>71</v>
      </c>
      <c r="C47" s="92" t="s">
        <v>72</v>
      </c>
      <c r="D47" s="83" t="s">
        <v>13</v>
      </c>
      <c r="E47" s="61">
        <v>10</v>
      </c>
      <c r="F47" s="61">
        <f t="shared" si="10"/>
        <v>2.5</v>
      </c>
      <c r="G47" s="61">
        <f t="shared" si="17"/>
        <v>3.5211267605633805</v>
      </c>
      <c r="H47" s="61">
        <v>0</v>
      </c>
      <c r="I47" s="61">
        <f t="shared" si="11"/>
        <v>0</v>
      </c>
      <c r="J47" s="61">
        <f t="shared" si="12"/>
        <v>3.5211267605633805</v>
      </c>
      <c r="K47" s="61">
        <v>61.9</v>
      </c>
      <c r="L47" s="67">
        <f t="shared" si="16"/>
        <v>93.480996727913407</v>
      </c>
      <c r="M47" s="61">
        <v>0</v>
      </c>
      <c r="N47" s="61">
        <f>M47/M25*N25</f>
        <v>0</v>
      </c>
      <c r="O47" s="61">
        <f t="shared" si="14"/>
        <v>64.400000000000006</v>
      </c>
      <c r="P47" s="61">
        <f t="shared" si="15"/>
        <v>97.002123488476784</v>
      </c>
    </row>
    <row r="48" spans="1:16" ht="30" customHeight="1" x14ac:dyDescent="0.25">
      <c r="A48" s="110">
        <v>30</v>
      </c>
      <c r="B48" s="101" t="s">
        <v>73</v>
      </c>
      <c r="C48" s="92" t="s">
        <v>74</v>
      </c>
      <c r="D48" s="83" t="s">
        <v>13</v>
      </c>
      <c r="E48" s="61">
        <v>51.81</v>
      </c>
      <c r="F48" s="61">
        <f t="shared" si="10"/>
        <v>12.952500000000001</v>
      </c>
      <c r="G48" s="61">
        <f t="shared" si="17"/>
        <v>18.242957746478872</v>
      </c>
      <c r="H48" s="61">
        <v>0</v>
      </c>
      <c r="I48" s="61">
        <f t="shared" si="11"/>
        <v>0</v>
      </c>
      <c r="J48" s="61">
        <f t="shared" si="12"/>
        <v>18.242957746478872</v>
      </c>
      <c r="K48" s="61">
        <v>40.450000000000003</v>
      </c>
      <c r="L48" s="67">
        <f t="shared" si="16"/>
        <v>61.087339541907873</v>
      </c>
      <c r="M48" s="61">
        <v>0</v>
      </c>
      <c r="N48" s="61">
        <f>M48/M25*N25</f>
        <v>0</v>
      </c>
      <c r="O48" s="61">
        <f t="shared" si="14"/>
        <v>53.402500000000003</v>
      </c>
      <c r="P48" s="61">
        <f t="shared" si="15"/>
        <v>79.330297288386745</v>
      </c>
    </row>
    <row r="49" spans="1:16" ht="24.75" customHeight="1" x14ac:dyDescent="0.25">
      <c r="A49" s="74"/>
      <c r="B49" s="74"/>
      <c r="C49" s="74"/>
      <c r="D49" s="74"/>
      <c r="E49" s="74"/>
      <c r="F49" s="74"/>
      <c r="G49" s="74"/>
      <c r="H49" s="74"/>
      <c r="I49" s="75"/>
      <c r="J49" s="75"/>
      <c r="K49" s="74"/>
      <c r="L49" s="75"/>
      <c r="M49" s="74"/>
      <c r="N49" s="75"/>
      <c r="O49" s="74"/>
      <c r="P49" s="74"/>
    </row>
    <row r="50" spans="1:16" ht="38.25" x14ac:dyDescent="0.25">
      <c r="A50" s="76" t="s">
        <v>107</v>
      </c>
      <c r="B50" s="76" t="s">
        <v>88</v>
      </c>
      <c r="C50" s="77" t="s">
        <v>106</v>
      </c>
      <c r="D50" s="78" t="s">
        <v>89</v>
      </c>
      <c r="E50" s="132" t="s">
        <v>90</v>
      </c>
      <c r="F50" s="132"/>
      <c r="G50" s="132"/>
      <c r="H50" s="132"/>
      <c r="I50" s="132"/>
      <c r="J50" s="76"/>
      <c r="K50" s="132" t="s">
        <v>91</v>
      </c>
      <c r="L50" s="132"/>
      <c r="M50" s="132" t="s">
        <v>92</v>
      </c>
      <c r="N50" s="132"/>
      <c r="O50" s="76"/>
      <c r="P50" s="111"/>
    </row>
    <row r="51" spans="1:16" ht="83.25" customHeight="1" x14ac:dyDescent="0.25">
      <c r="A51" s="131" t="s">
        <v>186</v>
      </c>
      <c r="B51" s="131"/>
      <c r="C51" s="131"/>
      <c r="D51" s="131"/>
      <c r="E51" s="79" t="s">
        <v>94</v>
      </c>
      <c r="F51" s="79" t="s">
        <v>95</v>
      </c>
      <c r="G51" s="79" t="s">
        <v>96</v>
      </c>
      <c r="H51" s="79" t="s">
        <v>97</v>
      </c>
      <c r="I51" s="80" t="s">
        <v>98</v>
      </c>
      <c r="J51" s="81" t="s">
        <v>99</v>
      </c>
      <c r="K51" s="79" t="s">
        <v>94</v>
      </c>
      <c r="L51" s="82" t="s">
        <v>100</v>
      </c>
      <c r="M51" s="79" t="s">
        <v>101</v>
      </c>
      <c r="N51" s="79" t="s">
        <v>104</v>
      </c>
      <c r="O51" s="76" t="s">
        <v>93</v>
      </c>
      <c r="P51" s="76" t="s">
        <v>102</v>
      </c>
    </row>
    <row r="52" spans="1:16" ht="30" customHeight="1" x14ac:dyDescent="0.25">
      <c r="A52" s="110">
        <v>1</v>
      </c>
      <c r="B52" s="101" t="s">
        <v>27</v>
      </c>
      <c r="C52" s="101" t="s">
        <v>28</v>
      </c>
      <c r="D52" s="83" t="s">
        <v>166</v>
      </c>
      <c r="E52" s="61">
        <v>145</v>
      </c>
      <c r="F52" s="61">
        <f>E52/4</f>
        <v>36.25</v>
      </c>
      <c r="G52" s="61">
        <f>F52*$G$59/$F$59</f>
        <v>42.987927803998765</v>
      </c>
      <c r="H52" s="61">
        <v>0</v>
      </c>
      <c r="I52" s="61">
        <f>H52/H56*I56</f>
        <v>0</v>
      </c>
      <c r="J52" s="61">
        <f>G52+I52</f>
        <v>42.987927803998765</v>
      </c>
      <c r="K52" s="61">
        <v>0</v>
      </c>
      <c r="L52" s="67">
        <f>K52/K54*L54</f>
        <v>0</v>
      </c>
      <c r="M52" s="61">
        <v>0</v>
      </c>
      <c r="N52" s="61">
        <f>M52/M56*N56</f>
        <v>0</v>
      </c>
      <c r="O52" s="61">
        <f>F52+H52+K52+M52</f>
        <v>36.25</v>
      </c>
      <c r="P52" s="61">
        <f>J52+L52+N52</f>
        <v>42.987927803998765</v>
      </c>
    </row>
    <row r="53" spans="1:16" ht="30" customHeight="1" x14ac:dyDescent="0.25">
      <c r="A53" s="110">
        <v>2</v>
      </c>
      <c r="B53" s="101" t="s">
        <v>1</v>
      </c>
      <c r="C53" s="101" t="s">
        <v>2</v>
      </c>
      <c r="D53" s="83" t="s">
        <v>166</v>
      </c>
      <c r="E53" s="61">
        <v>264.125</v>
      </c>
      <c r="F53" s="61">
        <f t="shared" ref="F53:F60" si="18">E53/4</f>
        <v>66.03125</v>
      </c>
      <c r="G53" s="61">
        <f t="shared" ref="G53:G58" si="19">F53*$G$59/$F$59</f>
        <v>78.304734008490854</v>
      </c>
      <c r="H53" s="61">
        <v>0</v>
      </c>
      <c r="I53" s="61">
        <f>H53/H56*I56</f>
        <v>0</v>
      </c>
      <c r="J53" s="61">
        <f t="shared" ref="J53:J60" si="20">G53+I53</f>
        <v>78.304734008490854</v>
      </c>
      <c r="K53" s="61">
        <v>43.55</v>
      </c>
      <c r="L53" s="61">
        <f>K53*$L$54/$K$54</f>
        <v>44.034378159757331</v>
      </c>
      <c r="M53" s="61">
        <v>0</v>
      </c>
      <c r="N53" s="61">
        <v>0</v>
      </c>
      <c r="O53" s="61">
        <f t="shared" ref="O53:O60" si="21">F53+H53+K53+M53</f>
        <v>109.58125</v>
      </c>
      <c r="P53" s="61">
        <f t="shared" ref="P53:P60" si="22">J53+L53+N53</f>
        <v>122.33911216824819</v>
      </c>
    </row>
    <row r="54" spans="1:16" ht="30" customHeight="1" x14ac:dyDescent="0.25">
      <c r="A54" s="110">
        <v>3</v>
      </c>
      <c r="B54" s="101" t="s">
        <v>169</v>
      </c>
      <c r="C54" s="101" t="s">
        <v>170</v>
      </c>
      <c r="D54" s="83" t="s">
        <v>166</v>
      </c>
      <c r="E54" s="61">
        <v>53.95</v>
      </c>
      <c r="F54" s="61">
        <f t="shared" si="18"/>
        <v>13.487500000000001</v>
      </c>
      <c r="G54" s="61">
        <f t="shared" si="19"/>
        <v>15.994473827763679</v>
      </c>
      <c r="H54" s="61">
        <v>17.850000000000001</v>
      </c>
      <c r="I54" s="61">
        <f>H54*$I$56/$H$56</f>
        <v>335.52631578947376</v>
      </c>
      <c r="J54" s="61">
        <f t="shared" si="20"/>
        <v>351.52078961723743</v>
      </c>
      <c r="K54" s="61">
        <v>296.7</v>
      </c>
      <c r="L54" s="61">
        <v>300</v>
      </c>
      <c r="M54" s="61">
        <v>40</v>
      </c>
      <c r="N54" s="61">
        <f>M54*$N$56/$M$56</f>
        <v>61.53846153846154</v>
      </c>
      <c r="O54" s="61">
        <f t="shared" si="21"/>
        <v>368.03749999999997</v>
      </c>
      <c r="P54" s="61">
        <f t="shared" si="22"/>
        <v>713.05925115569892</v>
      </c>
    </row>
    <row r="55" spans="1:16" ht="30" customHeight="1" x14ac:dyDescent="0.25">
      <c r="A55" s="110">
        <v>4</v>
      </c>
      <c r="B55" s="101" t="s">
        <v>29</v>
      </c>
      <c r="C55" s="101" t="s">
        <v>30</v>
      </c>
      <c r="D55" s="83" t="s">
        <v>166</v>
      </c>
      <c r="E55" s="61">
        <v>353.125</v>
      </c>
      <c r="F55" s="61">
        <f t="shared" si="18"/>
        <v>88.28125</v>
      </c>
      <c r="G55" s="61">
        <f t="shared" si="19"/>
        <v>104.69042762611768</v>
      </c>
      <c r="H55" s="61">
        <v>0</v>
      </c>
      <c r="I55" s="61">
        <f>H55/H56*I56</f>
        <v>0</v>
      </c>
      <c r="J55" s="61">
        <f t="shared" si="20"/>
        <v>104.69042762611768</v>
      </c>
      <c r="K55" s="61">
        <v>17.05</v>
      </c>
      <c r="L55" s="61">
        <f t="shared" ref="L55:L60" si="23">K55*$L$54/$K$54</f>
        <v>17.23963599595551</v>
      </c>
      <c r="M55" s="61">
        <v>0</v>
      </c>
      <c r="N55" s="61">
        <f>M55/M56*N56</f>
        <v>0</v>
      </c>
      <c r="O55" s="61">
        <f t="shared" si="21"/>
        <v>105.33125</v>
      </c>
      <c r="P55" s="61">
        <f t="shared" si="22"/>
        <v>121.93006362207319</v>
      </c>
    </row>
    <row r="56" spans="1:16" ht="30" customHeight="1" x14ac:dyDescent="0.25">
      <c r="A56" s="110">
        <v>5</v>
      </c>
      <c r="B56" s="101" t="s">
        <v>162</v>
      </c>
      <c r="C56" s="101" t="s">
        <v>161</v>
      </c>
      <c r="D56" s="83" t="s">
        <v>166</v>
      </c>
      <c r="E56" s="61">
        <v>16.25</v>
      </c>
      <c r="F56" s="61">
        <f t="shared" si="18"/>
        <v>4.0625</v>
      </c>
      <c r="G56" s="61">
        <f t="shared" si="19"/>
        <v>4.8176125987239997</v>
      </c>
      <c r="H56" s="61">
        <v>19.95</v>
      </c>
      <c r="I56" s="61">
        <v>375</v>
      </c>
      <c r="J56" s="61">
        <f t="shared" si="20"/>
        <v>379.817612598724</v>
      </c>
      <c r="K56" s="61">
        <v>27.65</v>
      </c>
      <c r="L56" s="61">
        <f t="shared" si="23"/>
        <v>27.957532861476238</v>
      </c>
      <c r="M56" s="61">
        <v>130</v>
      </c>
      <c r="N56" s="61">
        <v>200</v>
      </c>
      <c r="O56" s="61">
        <f t="shared" si="21"/>
        <v>181.66249999999999</v>
      </c>
      <c r="P56" s="61">
        <f t="shared" si="22"/>
        <v>607.77514546020029</v>
      </c>
    </row>
    <row r="57" spans="1:16" ht="30" customHeight="1" x14ac:dyDescent="0.25">
      <c r="A57" s="110">
        <v>6</v>
      </c>
      <c r="B57" s="101" t="s">
        <v>117</v>
      </c>
      <c r="C57" s="101" t="s">
        <v>116</v>
      </c>
      <c r="D57" s="83" t="s">
        <v>166</v>
      </c>
      <c r="E57" s="61">
        <v>13.63</v>
      </c>
      <c r="F57" s="61">
        <f t="shared" si="18"/>
        <v>3.4075000000000002</v>
      </c>
      <c r="G57" s="61">
        <f t="shared" si="19"/>
        <v>4.0408652135758842</v>
      </c>
      <c r="H57" s="61">
        <v>0</v>
      </c>
      <c r="I57" s="61">
        <f>H57/H56*I56</f>
        <v>0</v>
      </c>
      <c r="J57" s="61">
        <f t="shared" si="20"/>
        <v>4.0408652135758842</v>
      </c>
      <c r="K57" s="61">
        <v>0</v>
      </c>
      <c r="L57" s="61">
        <f t="shared" si="23"/>
        <v>0</v>
      </c>
      <c r="M57" s="61">
        <v>0</v>
      </c>
      <c r="N57" s="61">
        <f>M57/M56*N56</f>
        <v>0</v>
      </c>
      <c r="O57" s="61">
        <f t="shared" si="21"/>
        <v>3.4075000000000002</v>
      </c>
      <c r="P57" s="61">
        <f t="shared" si="22"/>
        <v>4.0408652135758842</v>
      </c>
    </row>
    <row r="58" spans="1:16" ht="30" customHeight="1" x14ac:dyDescent="0.25">
      <c r="A58" s="110">
        <v>7</v>
      </c>
      <c r="B58" s="101" t="s">
        <v>115</v>
      </c>
      <c r="C58" s="101" t="s">
        <v>114</v>
      </c>
      <c r="D58" s="83" t="s">
        <v>166</v>
      </c>
      <c r="E58" s="61">
        <v>13.13</v>
      </c>
      <c r="F58" s="61">
        <f t="shared" si="18"/>
        <v>3.2825000000000002</v>
      </c>
      <c r="G58" s="61">
        <f t="shared" si="19"/>
        <v>3.8926309797689918</v>
      </c>
      <c r="H58" s="61">
        <v>0</v>
      </c>
      <c r="I58" s="61">
        <f>H58/H56*I56</f>
        <v>0</v>
      </c>
      <c r="J58" s="61">
        <f t="shared" si="20"/>
        <v>3.8926309797689918</v>
      </c>
      <c r="K58" s="61">
        <v>0</v>
      </c>
      <c r="L58" s="61">
        <f t="shared" si="23"/>
        <v>0</v>
      </c>
      <c r="M58" s="61">
        <v>0</v>
      </c>
      <c r="N58" s="61">
        <f>M58/M56*N56</f>
        <v>0</v>
      </c>
      <c r="O58" s="61">
        <f t="shared" si="21"/>
        <v>3.2825000000000002</v>
      </c>
      <c r="P58" s="61">
        <f t="shared" si="22"/>
        <v>3.8926309797689918</v>
      </c>
    </row>
    <row r="59" spans="1:16" ht="30" customHeight="1" x14ac:dyDescent="0.25">
      <c r="A59" s="110">
        <v>8</v>
      </c>
      <c r="B59" s="101" t="s">
        <v>184</v>
      </c>
      <c r="C59" s="101" t="s">
        <v>185</v>
      </c>
      <c r="D59" s="83" t="s">
        <v>166</v>
      </c>
      <c r="E59" s="61">
        <v>421.63</v>
      </c>
      <c r="F59" s="61">
        <f t="shared" si="18"/>
        <v>105.4075</v>
      </c>
      <c r="G59" s="61">
        <v>125</v>
      </c>
      <c r="H59" s="61">
        <v>0</v>
      </c>
      <c r="I59" s="61">
        <f>H59/H56*I56</f>
        <v>0</v>
      </c>
      <c r="J59" s="61">
        <f t="shared" si="20"/>
        <v>125</v>
      </c>
      <c r="K59" s="61">
        <v>135.80000000000001</v>
      </c>
      <c r="L59" s="61">
        <f t="shared" si="23"/>
        <v>137.31041456016177</v>
      </c>
      <c r="M59" s="61">
        <v>130</v>
      </c>
      <c r="N59" s="61">
        <v>200</v>
      </c>
      <c r="O59" s="61">
        <f t="shared" si="21"/>
        <v>371.20749999999998</v>
      </c>
      <c r="P59" s="61">
        <f t="shared" si="22"/>
        <v>462.3104145601618</v>
      </c>
    </row>
    <row r="60" spans="1:16" ht="30" customHeight="1" x14ac:dyDescent="0.25">
      <c r="A60" s="110">
        <v>9</v>
      </c>
      <c r="B60" s="101" t="s">
        <v>160</v>
      </c>
      <c r="C60" s="101" t="s">
        <v>159</v>
      </c>
      <c r="D60" s="83" t="s">
        <v>166</v>
      </c>
      <c r="E60" s="61">
        <v>103.02500000000001</v>
      </c>
      <c r="F60" s="61">
        <f t="shared" si="18"/>
        <v>25.756250000000001</v>
      </c>
      <c r="G60" s="61">
        <f>F60*$G$59/$F$59</f>
        <v>30.543663875910159</v>
      </c>
      <c r="H60" s="61">
        <v>0</v>
      </c>
      <c r="I60" s="61">
        <f>H60/H56*I56</f>
        <v>0</v>
      </c>
      <c r="J60" s="61">
        <f t="shared" si="20"/>
        <v>30.543663875910159</v>
      </c>
      <c r="K60" s="61">
        <v>139.30000000000001</v>
      </c>
      <c r="L60" s="61">
        <f t="shared" si="23"/>
        <v>140.84934277047523</v>
      </c>
      <c r="M60" s="61">
        <v>60</v>
      </c>
      <c r="N60" s="61">
        <f>M60*$N$56/$M$56</f>
        <v>92.307692307692307</v>
      </c>
      <c r="O60" s="61">
        <f t="shared" si="21"/>
        <v>225.05625000000001</v>
      </c>
      <c r="P60" s="61">
        <f t="shared" si="22"/>
        <v>263.70069895407772</v>
      </c>
    </row>
    <row r="61" spans="1:16" x14ac:dyDescent="0.25">
      <c r="A61" s="74"/>
      <c r="B61" s="74"/>
      <c r="C61" s="74"/>
      <c r="D61" s="74"/>
      <c r="E61" s="74"/>
      <c r="F61" s="74"/>
      <c r="G61" s="74"/>
      <c r="H61" s="74"/>
      <c r="I61" s="75"/>
      <c r="J61" s="75"/>
      <c r="K61" s="74"/>
      <c r="L61" s="75"/>
      <c r="M61" s="74"/>
      <c r="N61" s="75"/>
      <c r="O61" s="74"/>
      <c r="P61" s="74"/>
    </row>
    <row r="62" spans="1:16" x14ac:dyDescent="0.25">
      <c r="A62" s="74"/>
      <c r="B62" s="74"/>
      <c r="C62" s="74"/>
      <c r="D62" s="74"/>
      <c r="E62" s="74"/>
      <c r="F62" s="74"/>
      <c r="G62" s="74"/>
      <c r="H62" s="74"/>
      <c r="I62" s="75"/>
      <c r="J62" s="75"/>
      <c r="K62" s="74"/>
      <c r="L62" s="75"/>
      <c r="M62" s="74"/>
      <c r="N62" s="75"/>
      <c r="O62" s="74"/>
      <c r="P62" s="74"/>
    </row>
  </sheetData>
  <sheetProtection algorithmName="SHA-512" hashValue="McD/1ZqNRplmP83mmcvEL3+7hIrixugspFOl5f5XDOCpolUroBUDhQYG0hs+lg3BwNFXeis1JBUjR6uXpFfMaQ==" saltValue="1KMDd+MLsazSUC/WO15cbA==" spinCount="100000" sheet="1" objects="1" scenarios="1"/>
  <mergeCells count="14">
    <mergeCell ref="A51:D51"/>
    <mergeCell ref="E50:I50"/>
    <mergeCell ref="K50:L50"/>
    <mergeCell ref="A16:O16"/>
    <mergeCell ref="E17:I17"/>
    <mergeCell ref="K17:L17"/>
    <mergeCell ref="M17:N17"/>
    <mergeCell ref="M50:N50"/>
    <mergeCell ref="A18:D18"/>
    <mergeCell ref="A1:O1"/>
    <mergeCell ref="E2:I2"/>
    <mergeCell ref="K2:L2"/>
    <mergeCell ref="M2:N2"/>
    <mergeCell ref="A3:D3"/>
  </mergeCells>
  <phoneticPr fontId="9" type="noConversion"/>
  <pageMargins left="0.75" right="0.75" top="1" bottom="1" header="0.5" footer="0.5"/>
  <pageSetup paperSize="9" scale="65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" x14ac:dyDescent="0.25"/>
  <sheetData/>
  <phoneticPr fontId="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448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Γ.Ν.Ε "ΘΡΙΑΣΙΟ" </vt:lpstr>
      <vt:lpstr>Γ.Ν.Π. "ΤΖΑΝΕΙΟ"</vt:lpstr>
      <vt:lpstr>Γ.Ν. ΝΙΚΑΙΑΣ</vt:lpstr>
      <vt:lpstr>Γ.Ν. ΒΟΥΛΑΣ ¨ΑΣΚΛΗΠΙΕΙΟ"</vt:lpstr>
      <vt:lpstr>Γ.Ν. ΣΥΡΟΥ</vt:lpstr>
      <vt:lpstr>Π.Γ.Ν. "ΑΤΤΙΚΟΝ"</vt:lpstr>
      <vt:lpstr>ΓΝΑ ¨ΓΕΝΝΗΜΑΤΑΣ</vt:lpstr>
      <vt:lpstr>ΓΝΑ ΛΑΪΚΟ</vt:lpstr>
      <vt:lpstr>ΓΝΑ ΚΑΤ</vt:lpstr>
      <vt:lpstr>ΓΝΠΑ Π &amp;Α. ΚΥΡΙΑΚΟΥ</vt:lpstr>
      <vt:lpstr>ΓΝΠΑ Η ΑΓΙΑ ΣΟΦΙΑ</vt:lpstr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Μαρία Χριστοπούλου</dc:creator>
  <dc:description/>
  <cp:lastModifiedBy>Ειρήνη Μαμάκη</cp:lastModifiedBy>
  <cp:revision>62</cp:revision>
  <cp:lastPrinted>2019-05-07T07:03:38Z</cp:lastPrinted>
  <dcterms:created xsi:type="dcterms:W3CDTF">2006-10-17T10:06:23Z</dcterms:created>
  <dcterms:modified xsi:type="dcterms:W3CDTF">2019-05-07T10:25:14Z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