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C32CD63C-C2AA-494E-B4A1-674F0175B82C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2.14.1" sheetId="1" r:id="rId1"/>
    <sheet name="2.82.1" sheetId="2" r:id="rId2"/>
    <sheet name="2.105.1" sheetId="3" r:id="rId3"/>
    <sheet name="2.101.1" sheetId="4" r:id="rId4"/>
    <sheet name="2.108.1" sheetId="5" r:id="rId5"/>
  </sheets>
  <calcPr calcId="181029"/>
</workbook>
</file>

<file path=xl/calcChain.xml><?xml version="1.0" encoding="utf-8"?>
<calcChain xmlns="http://schemas.openxmlformats.org/spreadsheetml/2006/main">
  <c r="J13" i="5" l="1"/>
  <c r="I13" i="5"/>
  <c r="G13" i="5"/>
  <c r="E13" i="5"/>
  <c r="K13" i="5" s="1"/>
  <c r="J12" i="5"/>
  <c r="I12" i="5"/>
  <c r="G12" i="5"/>
  <c r="E12" i="5"/>
  <c r="K12" i="5" s="1"/>
  <c r="J11" i="5"/>
  <c r="I11" i="5"/>
  <c r="E11" i="5"/>
  <c r="K11" i="5" s="1"/>
  <c r="J10" i="5"/>
  <c r="I10" i="5"/>
  <c r="G10" i="5"/>
  <c r="E10" i="5"/>
  <c r="K10" i="5" s="1"/>
  <c r="J9" i="5"/>
  <c r="I9" i="5"/>
  <c r="K9" i="5" s="1"/>
  <c r="G9" i="5"/>
  <c r="J8" i="5"/>
  <c r="G8" i="5"/>
  <c r="K8" i="5" s="1"/>
  <c r="E8" i="5"/>
  <c r="J18" i="4"/>
  <c r="I18" i="4"/>
  <c r="G18" i="4"/>
  <c r="E18" i="4"/>
  <c r="J17" i="4"/>
  <c r="I17" i="4"/>
  <c r="E17" i="4"/>
  <c r="J16" i="4"/>
  <c r="I16" i="4"/>
  <c r="G16" i="4"/>
  <c r="E16" i="4"/>
  <c r="J15" i="4"/>
  <c r="G15" i="4"/>
  <c r="E15" i="4"/>
  <c r="K15" i="4" s="1"/>
  <c r="J14" i="4"/>
  <c r="I14" i="4"/>
  <c r="G14" i="4"/>
  <c r="E14" i="4"/>
  <c r="K14" i="4" s="1"/>
  <c r="J13" i="4"/>
  <c r="I13" i="4"/>
  <c r="G13" i="4"/>
  <c r="E13" i="4"/>
  <c r="K13" i="4" s="1"/>
  <c r="J12" i="4"/>
  <c r="I12" i="4"/>
  <c r="G12" i="4"/>
  <c r="E12" i="4"/>
  <c r="K12" i="4" s="1"/>
  <c r="J11" i="4"/>
  <c r="I11" i="4"/>
  <c r="G11" i="4"/>
  <c r="E11" i="4"/>
  <c r="K11" i="4" s="1"/>
  <c r="J10" i="4"/>
  <c r="I10" i="4"/>
  <c r="G10" i="4"/>
  <c r="E10" i="4"/>
  <c r="K10" i="4" s="1"/>
  <c r="J9" i="4"/>
  <c r="I9" i="4"/>
  <c r="K9" i="4" s="1"/>
  <c r="G9" i="4"/>
  <c r="J8" i="4"/>
  <c r="I8" i="4"/>
  <c r="G8" i="4"/>
  <c r="E8" i="4"/>
  <c r="J15" i="3"/>
  <c r="I15" i="3"/>
  <c r="G15" i="3"/>
  <c r="E15" i="3"/>
  <c r="J14" i="3"/>
  <c r="I14" i="3"/>
  <c r="G14" i="3"/>
  <c r="E14" i="3"/>
  <c r="J13" i="3"/>
  <c r="I13" i="3"/>
  <c r="G13" i="3"/>
  <c r="E13" i="3"/>
  <c r="J12" i="3"/>
  <c r="I12" i="3"/>
  <c r="G12" i="3"/>
  <c r="E12" i="3"/>
  <c r="K11" i="3"/>
  <c r="J11" i="3"/>
  <c r="J10" i="3"/>
  <c r="I10" i="3"/>
  <c r="G10" i="3"/>
  <c r="E10" i="3"/>
  <c r="J9" i="3"/>
  <c r="I9" i="3"/>
  <c r="G9" i="3"/>
  <c r="E9" i="3"/>
  <c r="J8" i="3"/>
  <c r="I8" i="3"/>
  <c r="G8" i="3"/>
  <c r="E8" i="3"/>
  <c r="J19" i="2"/>
  <c r="I19" i="2"/>
  <c r="G19" i="2"/>
  <c r="E19" i="2"/>
  <c r="J18" i="2"/>
  <c r="I18" i="2"/>
  <c r="G18" i="2"/>
  <c r="E18" i="2"/>
  <c r="J17" i="2"/>
  <c r="I17" i="2"/>
  <c r="G17" i="2"/>
  <c r="E17" i="2"/>
  <c r="J16" i="2"/>
  <c r="G16" i="2"/>
  <c r="E16" i="2"/>
  <c r="J15" i="2"/>
  <c r="I15" i="2"/>
  <c r="G15" i="2"/>
  <c r="E15" i="2"/>
  <c r="K15" i="2" s="1"/>
  <c r="J14" i="2"/>
  <c r="I14" i="2"/>
  <c r="G14" i="2"/>
  <c r="E14" i="2"/>
  <c r="K14" i="2" s="1"/>
  <c r="J13" i="2"/>
  <c r="I13" i="2"/>
  <c r="G13" i="2"/>
  <c r="E13" i="2"/>
  <c r="K13" i="2" s="1"/>
  <c r="J12" i="2"/>
  <c r="I12" i="2"/>
  <c r="G12" i="2"/>
  <c r="E12" i="2"/>
  <c r="K12" i="2" s="1"/>
  <c r="J11" i="2"/>
  <c r="I11" i="2"/>
  <c r="K11" i="2" s="1"/>
  <c r="J10" i="2"/>
  <c r="I10" i="2"/>
  <c r="G10" i="2"/>
  <c r="E10" i="2"/>
  <c r="J9" i="2"/>
  <c r="I9" i="2"/>
  <c r="G9" i="2"/>
  <c r="E9" i="2"/>
  <c r="J8" i="2"/>
  <c r="I8" i="2"/>
  <c r="G8" i="2"/>
  <c r="E8" i="2"/>
  <c r="J13" i="1"/>
  <c r="E13" i="1"/>
  <c r="K13" i="1" s="1"/>
  <c r="J12" i="1"/>
  <c r="I12" i="1"/>
  <c r="G12" i="1"/>
  <c r="E12" i="1"/>
  <c r="K12" i="1" s="1"/>
  <c r="J11" i="1"/>
  <c r="I11" i="1"/>
  <c r="G11" i="1"/>
  <c r="E11" i="1"/>
  <c r="K11" i="1" s="1"/>
  <c r="J10" i="1"/>
  <c r="I10" i="1"/>
  <c r="K10" i="1" s="1"/>
  <c r="G10" i="1"/>
  <c r="J9" i="1"/>
  <c r="I9" i="1"/>
  <c r="G9" i="1"/>
  <c r="E9" i="1"/>
  <c r="J8" i="1"/>
  <c r="I8" i="1"/>
  <c r="G8" i="1"/>
  <c r="E8" i="1"/>
  <c r="K8" i="2" l="1"/>
  <c r="K9" i="2"/>
  <c r="K10" i="2"/>
  <c r="K17" i="2"/>
  <c r="K18" i="2"/>
  <c r="K19" i="2"/>
  <c r="K8" i="3"/>
  <c r="K9" i="3"/>
  <c r="K10" i="3"/>
  <c r="K16" i="4"/>
  <c r="K17" i="4"/>
  <c r="K8" i="1"/>
  <c r="K9" i="1"/>
  <c r="K16" i="2"/>
  <c r="K12" i="3"/>
  <c r="K13" i="3"/>
  <c r="K14" i="3"/>
  <c r="K15" i="3"/>
  <c r="K8" i="4"/>
  <c r="K18" i="4"/>
</calcChain>
</file>

<file path=xl/sharedStrings.xml><?xml version="1.0" encoding="utf-8"?>
<sst xmlns="http://schemas.openxmlformats.org/spreadsheetml/2006/main" count="191" uniqueCount="64">
  <si>
    <t>ΤΕΛΙΚΟΣ ΠΙΝΑΚΑΣ ΜΟΡΙΟΔΟΤΗΣΗΣ</t>
  </si>
  <si>
    <t>ΕΙΔΙΚΟΤΗΤΑ:  ΧΕΙΡΟΥΡΓΙΚΗ</t>
  </si>
  <si>
    <t>ΒΑΘΜΟΣ: Επιμελητής Β΄(ΘΕΣΗ 1 )</t>
  </si>
  <si>
    <t>ΝΟΣΟΚΟΜΕΙΟ: Γ.Ν.ΧΙΟΥ "ΣΚΥΛΙΤΣΕΙΟ"</t>
  </si>
  <si>
    <t>1η &amp; 2η ΥΠΕ</t>
  </si>
  <si>
    <t>προκήρυξη  ΑΔΑ : 6Ω4Μ469073-3ΩΚ</t>
  </si>
  <si>
    <t>A/A</t>
  </si>
  <si>
    <t>ΑΡ.ΠΡΩΤ. ΗΛΕΚΤΡ.ΑΙΤΗΣΗΣ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</si>
  <si>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</si>
  <si>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</si>
  <si>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</si>
  <si>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</si>
  <si>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</si>
  <si>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</si>
  <si>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</si>
  <si>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66/1722</t>
  </si>
  <si>
    <t>ΑΖ579807</t>
  </si>
  <si>
    <t>66/1567</t>
  </si>
  <si>
    <t>ΑΚ130757</t>
  </si>
  <si>
    <t>66/1466</t>
  </si>
  <si>
    <t>ΑΚ226477</t>
  </si>
  <si>
    <t>66/278</t>
  </si>
  <si>
    <t>ΑΒ640581</t>
  </si>
  <si>
    <t>66/124</t>
  </si>
  <si>
    <t>ΑΖ120343</t>
  </si>
  <si>
    <t>66/55</t>
  </si>
  <si>
    <t>ΑΖ883340</t>
  </si>
  <si>
    <t>ΝΟΣΟΚΟΜΕΙΟ: Γ.Ν.ΣΥΡΟΥ "ΒΑΡΔΑΚΕΙΟ ΚΑΙ ΠΡΩΙΟ"</t>
  </si>
  <si>
    <t>προκήρυξη  ΑΔΑ : 6Δ3Ω469070-ΙΛΝ</t>
  </si>
  <si>
    <t>66/1480</t>
  </si>
  <si>
    <t>ΑΗ997161</t>
  </si>
  <si>
    <t>66/1389</t>
  </si>
  <si>
    <t>ΑΒ511624</t>
  </si>
  <si>
    <t>66/1363</t>
  </si>
  <si>
    <t>ΑΗ416788</t>
  </si>
  <si>
    <t>66/1245</t>
  </si>
  <si>
    <t>ΑΗ660159</t>
  </si>
  <si>
    <t>66/915</t>
  </si>
  <si>
    <t>ΑΚ206515</t>
  </si>
  <si>
    <t>66/806</t>
  </si>
  <si>
    <t>ΑΗ639148</t>
  </si>
  <si>
    <t>66/253</t>
  </si>
  <si>
    <t>ΑΖ140461</t>
  </si>
  <si>
    <t>66/27</t>
  </si>
  <si>
    <t>ΑΒ513519</t>
  </si>
  <si>
    <t>ΤΕΛΙΚΟΣ  ΠΙΝΑΚΑΣ ΜΟΡΙΟΔΟΤΗΣΗΣ</t>
  </si>
  <si>
    <t>ΝΟΣΟΚΟΜΕΙΟ: Γ.Ν. - ΚΥ ΝΑΞΟΥ</t>
  </si>
  <si>
    <t>προκήρυξη  ΑΔΑ : 6ΛΠΒ469Η2Ο-ΤΟΣ</t>
  </si>
  <si>
    <t>66/164</t>
  </si>
  <si>
    <t>Σ034701</t>
  </si>
  <si>
    <t>66/121</t>
  </si>
  <si>
    <t>ΑΖ963961</t>
  </si>
  <si>
    <t>ΒΑΘΜΟΣ: Επιμελητής Β΄(ΘΕΣΕΙΣ 2)</t>
  </si>
  <si>
    <t>ΝΟΣΟΚΟΜΕΙΟ: Γ.Ν. - ΚΥ ΛΗΜΝΟΥ</t>
  </si>
  <si>
    <t>προκήρυξη  ΑΔΑ : 693Ψ469ΗΖΞ-7ΛΠ</t>
  </si>
  <si>
    <t>66/1669</t>
  </si>
  <si>
    <t>ΑΒ712879</t>
  </si>
  <si>
    <t>66/1253</t>
  </si>
  <si>
    <t>AM078512</t>
  </si>
  <si>
    <t>66/41</t>
  </si>
  <si>
    <t>ΑΙ842909</t>
  </si>
  <si>
    <t>ΒΑΘΜΟΣ: Επιμελητής Β΄(ΘΕΣΗ 1)</t>
  </si>
  <si>
    <t>ΝΟΣΟΚΟΜΕΙΟ: Γ.Ν. - ΚΥ ΙΚΑΡΙΑΣ</t>
  </si>
  <si>
    <t>προκήρυξη  ΑΔΑ : 62ΚΤ469Η8Κ-Τ4Θ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</si>
</sst>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9.5"/>
      <color theme="1"/>
      <name val="Calibri"/>
      <family val="2"/>
      <charset val="161"/>
      <scheme val="minor"/>
    </font>
    <font>
      <sz val="9.5"/>
      <color indexed="8"/>
      <name val="Calibri"/>
      <family val="2"/>
      <charset val="161"/>
    </font>
    <font>
      <b/>
      <sz val="9.5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0" fillId="2" borderId="8" xfId="0" applyNumberFormat="1" applyFont="1" applyFill="1" applyBorder="1" applyAlignment="1"/>
    <xf numFmtId="2" fontId="4" fillId="3" borderId="6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/>
    </xf>
    <xf numFmtId="2" fontId="4" fillId="3" borderId="6" xfId="0" applyNumberFormat="1" applyFont="1" applyFill="1" applyBorder="1" applyAlignment="1">
      <alignment wrapText="1"/>
    </xf>
    <xf numFmtId="2" fontId="4" fillId="0" borderId="6" xfId="0" applyNumberFormat="1" applyFont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2" fontId="4" fillId="3" borderId="9" xfId="0" applyNumberFormat="1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wrapText="1"/>
    </xf>
    <xf numFmtId="2" fontId="4" fillId="0" borderId="9" xfId="0" applyNumberFormat="1" applyFont="1" applyFill="1" applyBorder="1" applyAlignment="1">
      <alignment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6" fillId="2" borderId="10" xfId="0" applyNumberFormat="1" applyFont="1" applyFill="1" applyBorder="1" applyAlignment="1"/>
    <xf numFmtId="2" fontId="4" fillId="3" borderId="3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wrapText="1"/>
    </xf>
    <xf numFmtId="2" fontId="4" fillId="0" borderId="5" xfId="0" applyNumberFormat="1" applyFont="1" applyBorder="1" applyAlignment="1">
      <alignment wrapText="1"/>
    </xf>
    <xf numFmtId="49" fontId="6" fillId="2" borderId="10" xfId="0" applyNumberFormat="1" applyFont="1" applyFill="1" applyBorder="1" applyAlignment="1">
      <alignment vertical="center" wrapText="1"/>
    </xf>
    <xf numFmtId="49" fontId="0" fillId="2" borderId="8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49" fontId="6" fillId="2" borderId="12" xfId="0" applyNumberFormat="1" applyFont="1" applyFill="1" applyBorder="1" applyAlignment="1"/>
    <xf numFmtId="2" fontId="4" fillId="3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vertical="center" wrapText="1"/>
    </xf>
    <xf numFmtId="49" fontId="6" fillId="2" borderId="18" xfId="0" applyNumberFormat="1" applyFont="1" applyFill="1" applyBorder="1" applyAlignment="1"/>
    <xf numFmtId="49" fontId="6" fillId="2" borderId="10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49" fontId="6" fillId="2" borderId="10" xfId="0" applyNumberFormat="1" applyFont="1" applyFill="1" applyBorder="1" applyAlignment="1">
      <alignment horizontal="left"/>
    </xf>
    <xf numFmtId="49" fontId="6" fillId="2" borderId="12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2" fillId="0" borderId="20" xfId="0" applyFont="1" applyBorder="1" applyAlignment="1">
      <alignment horizont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wrapText="1"/>
    </xf>
    <xf numFmtId="2" fontId="8" fillId="0" borderId="6" xfId="0" applyNumberFormat="1" applyFont="1" applyBorder="1" applyAlignment="1">
      <alignment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/>
    </xf>
    <xf numFmtId="49" fontId="7" fillId="2" borderId="10" xfId="0" applyNumberFormat="1" applyFont="1" applyFill="1" applyBorder="1" applyAlignment="1"/>
    <xf numFmtId="49" fontId="7" fillId="2" borderId="21" xfId="0" applyNumberFormat="1" applyFont="1" applyFill="1" applyBorder="1" applyAlignment="1">
      <alignment horizontal="left"/>
    </xf>
    <xf numFmtId="2" fontId="9" fillId="3" borderId="6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"/>
  <sheetViews>
    <sheetView workbookViewId="0">
      <selection activeCell="N9" sqref="N9"/>
    </sheetView>
  </sheetViews>
  <sheetFormatPr defaultRowHeight="15" x14ac:dyDescent="0.25"/>
  <cols>
    <col min="3" max="3" width="10.7109375" customWidth="1"/>
  </cols>
  <sheetData>
    <row r="1" spans="1:1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30" x14ac:dyDescent="0.25">
      <c r="A5" s="1" t="s">
        <v>4</v>
      </c>
      <c r="B5" s="71" t="s">
        <v>5</v>
      </c>
      <c r="C5" s="71"/>
      <c r="D5" s="71"/>
      <c r="E5" s="71"/>
      <c r="F5" s="71"/>
      <c r="G5" s="71"/>
      <c r="H5" s="71"/>
      <c r="I5" s="71"/>
      <c r="J5" s="71"/>
      <c r="K5" s="72"/>
    </row>
    <row r="6" spans="1:11" x14ac:dyDescent="0.25">
      <c r="A6" s="76" t="s">
        <v>6</v>
      </c>
      <c r="B6" s="78" t="s">
        <v>7</v>
      </c>
      <c r="C6" s="76" t="s">
        <v>8</v>
      </c>
      <c r="D6" s="80" t="s">
        <v>9</v>
      </c>
      <c r="E6" s="80"/>
      <c r="F6" s="81" t="s">
        <v>10</v>
      </c>
      <c r="G6" s="81"/>
      <c r="H6" s="66" t="s">
        <v>11</v>
      </c>
      <c r="I6" s="67"/>
      <c r="J6" s="68" t="s">
        <v>12</v>
      </c>
      <c r="K6" s="69"/>
    </row>
    <row r="7" spans="1:11" ht="25.5" x14ac:dyDescent="0.25">
      <c r="A7" s="77"/>
      <c r="B7" s="79"/>
      <c r="C7" s="77"/>
      <c r="D7" s="2" t="s">
        <v>13</v>
      </c>
      <c r="E7" s="3" t="s">
        <v>14</v>
      </c>
      <c r="F7" s="2" t="s">
        <v>13</v>
      </c>
      <c r="G7" s="3" t="s">
        <v>14</v>
      </c>
      <c r="H7" s="2" t="s">
        <v>13</v>
      </c>
      <c r="I7" s="3" t="s">
        <v>14</v>
      </c>
      <c r="J7" s="4" t="s">
        <v>13</v>
      </c>
      <c r="K7" s="4" t="s">
        <v>14</v>
      </c>
    </row>
    <row r="8" spans="1:11" x14ac:dyDescent="0.25">
      <c r="A8" s="5">
        <v>1</v>
      </c>
      <c r="B8" s="6" t="s">
        <v>15</v>
      </c>
      <c r="C8" s="30" t="s">
        <v>16</v>
      </c>
      <c r="D8" s="7">
        <v>76.229499999999987</v>
      </c>
      <c r="E8" s="7">
        <f>D8*E10/D10</f>
        <v>133.16312983446645</v>
      </c>
      <c r="F8" s="7">
        <v>5.25</v>
      </c>
      <c r="G8" s="7">
        <f>F8*G13/F13</f>
        <v>7.8047571853320115</v>
      </c>
      <c r="H8" s="7">
        <v>20</v>
      </c>
      <c r="I8" s="8">
        <f>H8*I13/H13</f>
        <v>133.33333333333334</v>
      </c>
      <c r="J8" s="9">
        <f t="shared" ref="J8:J13" si="0">SUM(D8+F8+H8)</f>
        <v>101.47949999999999</v>
      </c>
      <c r="K8" s="10">
        <f t="shared" ref="K8:K13" si="1">E8+G8+I8</f>
        <v>274.30122035313184</v>
      </c>
    </row>
    <row r="9" spans="1:11" x14ac:dyDescent="0.25">
      <c r="A9" s="5">
        <v>2</v>
      </c>
      <c r="B9" s="6" t="s">
        <v>17</v>
      </c>
      <c r="C9" s="30" t="s">
        <v>18</v>
      </c>
      <c r="D9" s="7">
        <v>104.32</v>
      </c>
      <c r="E9" s="8">
        <f>D9*E10/D10</f>
        <v>182.23361958731911</v>
      </c>
      <c r="F9" s="7">
        <v>46.15</v>
      </c>
      <c r="G9" s="8">
        <f>F9*G13/F13</f>
        <v>68.607532210109014</v>
      </c>
      <c r="H9" s="7">
        <v>30</v>
      </c>
      <c r="I9" s="7">
        <f>H9*I13/H13</f>
        <v>200</v>
      </c>
      <c r="J9" s="9">
        <f t="shared" si="0"/>
        <v>180.47</v>
      </c>
      <c r="K9" s="10">
        <f t="shared" si="1"/>
        <v>450.8411517974281</v>
      </c>
    </row>
    <row r="10" spans="1:11" x14ac:dyDescent="0.25">
      <c r="A10" s="5">
        <v>3</v>
      </c>
      <c r="B10" s="6" t="s">
        <v>19</v>
      </c>
      <c r="C10" s="30" t="s">
        <v>20</v>
      </c>
      <c r="D10" s="7">
        <v>286.226</v>
      </c>
      <c r="E10" s="15">
        <v>500</v>
      </c>
      <c r="F10" s="7">
        <v>76.599999999999994</v>
      </c>
      <c r="G10" s="7">
        <f>F10*G13/F13</f>
        <v>113.87512388503468</v>
      </c>
      <c r="H10" s="7">
        <v>0</v>
      </c>
      <c r="I10" s="7">
        <f>H10*I13/H13</f>
        <v>0</v>
      </c>
      <c r="J10" s="9">
        <f t="shared" si="0"/>
        <v>362.82600000000002</v>
      </c>
      <c r="K10" s="9">
        <f t="shared" si="1"/>
        <v>613.87512388503467</v>
      </c>
    </row>
    <row r="11" spans="1:11" x14ac:dyDescent="0.25">
      <c r="A11" s="5">
        <v>4</v>
      </c>
      <c r="B11" s="6" t="s">
        <v>21</v>
      </c>
      <c r="C11" s="30" t="s">
        <v>22</v>
      </c>
      <c r="D11" s="7">
        <v>10</v>
      </c>
      <c r="E11" s="7">
        <f>D11*E10/D10</f>
        <v>17.468713534060498</v>
      </c>
      <c r="F11" s="7">
        <v>4.4000000000000004</v>
      </c>
      <c r="G11" s="7">
        <f>F11*G13/F13</f>
        <v>6.5411298315163524</v>
      </c>
      <c r="H11" s="7">
        <v>0</v>
      </c>
      <c r="I11" s="7">
        <f>H11*I13/H13</f>
        <v>0</v>
      </c>
      <c r="J11" s="9">
        <f t="shared" si="0"/>
        <v>14.4</v>
      </c>
      <c r="K11" s="10">
        <f t="shared" si="1"/>
        <v>24.009843365576849</v>
      </c>
    </row>
    <row r="12" spans="1:11" x14ac:dyDescent="0.25">
      <c r="A12" s="11">
        <v>5</v>
      </c>
      <c r="B12" s="6" t="s">
        <v>23</v>
      </c>
      <c r="C12" s="30" t="s">
        <v>24</v>
      </c>
      <c r="D12" s="12">
        <v>280</v>
      </c>
      <c r="E12" s="12">
        <f>D12*E10/D10</f>
        <v>489.12397895369395</v>
      </c>
      <c r="F12" s="12">
        <v>13.3</v>
      </c>
      <c r="G12" s="12">
        <f>F12*G13/F13</f>
        <v>19.77205153617443</v>
      </c>
      <c r="H12" s="12">
        <v>0</v>
      </c>
      <c r="I12" s="12">
        <f>H12*I13/H13</f>
        <v>0</v>
      </c>
      <c r="J12" s="13">
        <f t="shared" si="0"/>
        <v>293.3</v>
      </c>
      <c r="K12" s="14">
        <f t="shared" si="1"/>
        <v>508.89603048986839</v>
      </c>
    </row>
    <row r="13" spans="1:11" x14ac:dyDescent="0.25">
      <c r="A13" s="5">
        <v>6</v>
      </c>
      <c r="B13" s="6" t="s">
        <v>25</v>
      </c>
      <c r="C13" s="30" t="s">
        <v>26</v>
      </c>
      <c r="D13" s="7">
        <v>64.224999999999994</v>
      </c>
      <c r="E13" s="7">
        <f>D13*E10/D10</f>
        <v>112.19281267250354</v>
      </c>
      <c r="F13" s="7">
        <v>201.8</v>
      </c>
      <c r="G13" s="15">
        <v>300</v>
      </c>
      <c r="H13" s="7">
        <v>30</v>
      </c>
      <c r="I13" s="15">
        <v>200</v>
      </c>
      <c r="J13" s="9">
        <f t="shared" si="0"/>
        <v>296.02499999999998</v>
      </c>
      <c r="K13" s="10">
        <f t="shared" si="1"/>
        <v>612.19281267250358</v>
      </c>
    </row>
  </sheetData>
  <sheetProtection algorithmName="SHA-512" hashValue="HEjQJLoKLyS8kXI9fsGHK18icSwkIoM2o6uLUELA1aHtEteXmQElYalQ2Db96P7COXTgQ8iHoqaUllr8WMcneQ==" saltValue="CR7U54YVpny11O96AzkqV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9"/>
  <sheetViews>
    <sheetView topLeftCell="A4" workbookViewId="0">
      <selection activeCell="A4" sqref="A4:K4"/>
    </sheetView>
  </sheetViews>
  <sheetFormatPr defaultRowHeight="15" x14ac:dyDescent="0.25"/>
  <cols>
    <col min="3" max="3" width="9.42578125" customWidth="1"/>
  </cols>
  <sheetData>
    <row r="1" spans="1:1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30" x14ac:dyDescent="0.25">
      <c r="A5" s="1" t="s">
        <v>4</v>
      </c>
      <c r="B5" s="71" t="s">
        <v>28</v>
      </c>
      <c r="C5" s="71"/>
      <c r="D5" s="71"/>
      <c r="E5" s="71"/>
      <c r="F5" s="71"/>
      <c r="G5" s="71"/>
      <c r="H5" s="71"/>
      <c r="I5" s="71"/>
      <c r="J5" s="71"/>
      <c r="K5" s="72"/>
    </row>
    <row r="6" spans="1:11" x14ac:dyDescent="0.25">
      <c r="A6" s="76" t="s">
        <v>6</v>
      </c>
      <c r="B6" s="78" t="s">
        <v>7</v>
      </c>
      <c r="C6" s="76" t="s">
        <v>8</v>
      </c>
      <c r="D6" s="80" t="s">
        <v>9</v>
      </c>
      <c r="E6" s="80"/>
      <c r="F6" s="81" t="s">
        <v>10</v>
      </c>
      <c r="G6" s="81"/>
      <c r="H6" s="82" t="s">
        <v>11</v>
      </c>
      <c r="I6" s="83"/>
      <c r="J6" s="68" t="s">
        <v>12</v>
      </c>
      <c r="K6" s="69"/>
    </row>
    <row r="7" spans="1:11" ht="24" x14ac:dyDescent="0.25">
      <c r="A7" s="77"/>
      <c r="B7" s="84"/>
      <c r="C7" s="85"/>
      <c r="D7" s="16" t="s">
        <v>13</v>
      </c>
      <c r="E7" s="17" t="s">
        <v>14</v>
      </c>
      <c r="F7" s="16" t="s">
        <v>13</v>
      </c>
      <c r="G7" s="17" t="s">
        <v>14</v>
      </c>
      <c r="H7" s="16" t="s">
        <v>13</v>
      </c>
      <c r="I7" s="17" t="s">
        <v>14</v>
      </c>
      <c r="J7" s="18" t="s">
        <v>13</v>
      </c>
      <c r="K7" s="18" t="s">
        <v>14</v>
      </c>
    </row>
    <row r="8" spans="1:11" x14ac:dyDescent="0.25">
      <c r="A8" s="19">
        <v>1</v>
      </c>
      <c r="B8" s="20" t="s">
        <v>15</v>
      </c>
      <c r="C8" s="29" t="s">
        <v>16</v>
      </c>
      <c r="D8" s="21">
        <v>76.229499999999987</v>
      </c>
      <c r="E8" s="7">
        <f>D8*E11/D11</f>
        <v>133.16312983446645</v>
      </c>
      <c r="F8" s="7">
        <v>5.25</v>
      </c>
      <c r="G8" s="7">
        <f>F8*G11/F11</f>
        <v>20.56135770234987</v>
      </c>
      <c r="H8" s="7">
        <v>20</v>
      </c>
      <c r="I8" s="22">
        <f>H8*I16/H16</f>
        <v>100</v>
      </c>
      <c r="J8" s="9">
        <f t="shared" ref="J8:J17" si="0">SUM(D8+F8+H8)</f>
        <v>101.47949999999999</v>
      </c>
      <c r="K8" s="10">
        <f t="shared" ref="K8:K19" si="1">E8+G8+I8</f>
        <v>253.72448753681633</v>
      </c>
    </row>
    <row r="9" spans="1:11" x14ac:dyDescent="0.25">
      <c r="A9" s="19">
        <v>2</v>
      </c>
      <c r="B9" s="20" t="s">
        <v>17</v>
      </c>
      <c r="C9" s="29" t="s">
        <v>18</v>
      </c>
      <c r="D9" s="21">
        <v>104.32</v>
      </c>
      <c r="E9" s="23">
        <f>D9*E11/D11</f>
        <v>182.23361958731911</v>
      </c>
      <c r="F9" s="7">
        <v>46.15</v>
      </c>
      <c r="G9" s="23">
        <f>F9*G11/F11</f>
        <v>180.74412532637078</v>
      </c>
      <c r="H9" s="7">
        <v>30</v>
      </c>
      <c r="I9" s="7">
        <f>H9*I16/H16</f>
        <v>150</v>
      </c>
      <c r="J9" s="9">
        <f t="shared" si="0"/>
        <v>180.47</v>
      </c>
      <c r="K9" s="10">
        <f t="shared" si="1"/>
        <v>512.97774491368989</v>
      </c>
    </row>
    <row r="10" spans="1:11" x14ac:dyDescent="0.25">
      <c r="A10" s="19">
        <v>3</v>
      </c>
      <c r="B10" s="20" t="s">
        <v>29</v>
      </c>
      <c r="C10" s="29" t="s">
        <v>30</v>
      </c>
      <c r="D10" s="21">
        <v>104.05</v>
      </c>
      <c r="E10" s="22">
        <f>D10*E11/D11</f>
        <v>181.76196432189948</v>
      </c>
      <c r="F10" s="7">
        <v>47.95</v>
      </c>
      <c r="G10" s="22">
        <f>F10*G11/F11</f>
        <v>187.79373368146216</v>
      </c>
      <c r="H10" s="7">
        <v>20</v>
      </c>
      <c r="I10" s="7">
        <f>H10*I16/H16</f>
        <v>100</v>
      </c>
      <c r="J10" s="9">
        <f>D10+F10+H10</f>
        <v>172</v>
      </c>
      <c r="K10" s="10">
        <f t="shared" si="1"/>
        <v>469.55569800336161</v>
      </c>
    </row>
    <row r="11" spans="1:11" x14ac:dyDescent="0.25">
      <c r="A11" s="19">
        <v>4</v>
      </c>
      <c r="B11" s="20" t="s">
        <v>19</v>
      </c>
      <c r="C11" s="29" t="s">
        <v>20</v>
      </c>
      <c r="D11" s="21">
        <v>286.226</v>
      </c>
      <c r="E11" s="15">
        <v>500</v>
      </c>
      <c r="F11" s="7">
        <v>76.599999999999994</v>
      </c>
      <c r="G11" s="15">
        <v>300</v>
      </c>
      <c r="H11" s="7">
        <v>0</v>
      </c>
      <c r="I11" s="7">
        <f>H11*I16/H16</f>
        <v>0</v>
      </c>
      <c r="J11" s="9">
        <f t="shared" si="0"/>
        <v>362.82600000000002</v>
      </c>
      <c r="K11" s="9">
        <f t="shared" si="1"/>
        <v>800</v>
      </c>
    </row>
    <row r="12" spans="1:11" x14ac:dyDescent="0.25">
      <c r="A12" s="19">
        <v>5</v>
      </c>
      <c r="B12" s="20" t="s">
        <v>31</v>
      </c>
      <c r="C12" s="29" t="s">
        <v>32</v>
      </c>
      <c r="D12" s="21">
        <v>190</v>
      </c>
      <c r="E12" s="24">
        <f>D12*E11/D11</f>
        <v>331.90555714714947</v>
      </c>
      <c r="F12" s="7">
        <v>32.9</v>
      </c>
      <c r="G12" s="7">
        <f>F12*G11/F11</f>
        <v>128.85117493472586</v>
      </c>
      <c r="H12" s="7">
        <v>20</v>
      </c>
      <c r="I12" s="7">
        <f>H12*I16/H16</f>
        <v>100</v>
      </c>
      <c r="J12" s="9">
        <f>D12+F12+H12</f>
        <v>242.9</v>
      </c>
      <c r="K12" s="9">
        <f t="shared" si="1"/>
        <v>560.75673208187527</v>
      </c>
    </row>
    <row r="13" spans="1:11" x14ac:dyDescent="0.25">
      <c r="A13" s="19">
        <v>6</v>
      </c>
      <c r="B13" s="20" t="s">
        <v>33</v>
      </c>
      <c r="C13" s="29" t="s">
        <v>34</v>
      </c>
      <c r="D13" s="21">
        <v>54.350650000000002</v>
      </c>
      <c r="E13" s="24">
        <f>D13*E11/D11</f>
        <v>94.943593523998516</v>
      </c>
      <c r="F13" s="7">
        <v>60.35</v>
      </c>
      <c r="G13" s="7">
        <f>F13*G11/F11</f>
        <v>236.35770234986947</v>
      </c>
      <c r="H13" s="7">
        <v>0</v>
      </c>
      <c r="I13" s="7">
        <f>H13*I16/H16</f>
        <v>0</v>
      </c>
      <c r="J13" s="9">
        <f>D13+F13+H13</f>
        <v>114.70065</v>
      </c>
      <c r="K13" s="9">
        <f t="shared" si="1"/>
        <v>331.30129587386796</v>
      </c>
    </row>
    <row r="14" spans="1:11" x14ac:dyDescent="0.25">
      <c r="A14" s="19">
        <v>7</v>
      </c>
      <c r="B14" s="20" t="s">
        <v>35</v>
      </c>
      <c r="C14" s="29" t="s">
        <v>36</v>
      </c>
      <c r="D14" s="21">
        <v>90.084999999999994</v>
      </c>
      <c r="E14" s="24">
        <f>D14*E11/D11</f>
        <v>157.36690587158398</v>
      </c>
      <c r="F14" s="7">
        <v>5.6</v>
      </c>
      <c r="G14" s="7">
        <f>F14*G11/F11</f>
        <v>21.932114882506529</v>
      </c>
      <c r="H14" s="7">
        <v>0</v>
      </c>
      <c r="I14" s="7">
        <f>H14*I16/H16</f>
        <v>0</v>
      </c>
      <c r="J14" s="9">
        <f>D14+F14+H14</f>
        <v>95.684999999999988</v>
      </c>
      <c r="K14" s="9">
        <f t="shared" si="1"/>
        <v>179.29902075409052</v>
      </c>
    </row>
    <row r="15" spans="1:11" x14ac:dyDescent="0.25">
      <c r="A15" s="19">
        <v>8</v>
      </c>
      <c r="B15" s="20" t="s">
        <v>37</v>
      </c>
      <c r="C15" s="29" t="s">
        <v>38</v>
      </c>
      <c r="D15" s="21">
        <v>41.373999999999995</v>
      </c>
      <c r="E15" s="24">
        <f>D15*E11/D11</f>
        <v>72.275055375821893</v>
      </c>
      <c r="F15" s="7">
        <v>65.400000000000006</v>
      </c>
      <c r="G15" s="7">
        <f>F15*G11/F11</f>
        <v>256.13577023498698</v>
      </c>
      <c r="H15" s="7">
        <v>0</v>
      </c>
      <c r="I15" s="7">
        <f>H15*I16/H16</f>
        <v>0</v>
      </c>
      <c r="J15" s="9">
        <f>D15+F15+H15</f>
        <v>106.774</v>
      </c>
      <c r="K15" s="9">
        <f t="shared" si="1"/>
        <v>328.41082561080884</v>
      </c>
    </row>
    <row r="16" spans="1:11" x14ac:dyDescent="0.25">
      <c r="A16" s="19">
        <v>9</v>
      </c>
      <c r="B16" s="20" t="s">
        <v>39</v>
      </c>
      <c r="C16" s="29" t="s">
        <v>40</v>
      </c>
      <c r="D16" s="21">
        <v>186.27204999999998</v>
      </c>
      <c r="E16" s="24">
        <f>D16*E11/D11</f>
        <v>325.39330808521936</v>
      </c>
      <c r="F16" s="7">
        <v>74.349999999999994</v>
      </c>
      <c r="G16" s="7">
        <f>F16*G11/F11</f>
        <v>291.18798955613579</v>
      </c>
      <c r="H16" s="7">
        <v>40</v>
      </c>
      <c r="I16" s="15">
        <v>200</v>
      </c>
      <c r="J16" s="9">
        <f>D16+F16+H16</f>
        <v>300.62204999999994</v>
      </c>
      <c r="K16" s="9">
        <f t="shared" si="1"/>
        <v>816.58129764135515</v>
      </c>
    </row>
    <row r="17" spans="1:11" x14ac:dyDescent="0.25">
      <c r="A17" s="19">
        <v>10</v>
      </c>
      <c r="B17" s="20" t="s">
        <v>21</v>
      </c>
      <c r="C17" s="29" t="s">
        <v>22</v>
      </c>
      <c r="D17" s="21">
        <v>10</v>
      </c>
      <c r="E17" s="7">
        <f>D17*E11/D11</f>
        <v>17.468713534060498</v>
      </c>
      <c r="F17" s="7">
        <v>4.4000000000000004</v>
      </c>
      <c r="G17" s="7">
        <f>F17*G11/F11</f>
        <v>17.232375979112273</v>
      </c>
      <c r="H17" s="7">
        <v>0</v>
      </c>
      <c r="I17" s="7">
        <f>H17*I16/H16</f>
        <v>0</v>
      </c>
      <c r="J17" s="9">
        <f t="shared" si="0"/>
        <v>14.4</v>
      </c>
      <c r="K17" s="10">
        <f t="shared" si="1"/>
        <v>34.701089513172775</v>
      </c>
    </row>
    <row r="18" spans="1:11" x14ac:dyDescent="0.25">
      <c r="A18" s="19">
        <v>11</v>
      </c>
      <c r="B18" s="20" t="s">
        <v>41</v>
      </c>
      <c r="C18" s="29" t="s">
        <v>42</v>
      </c>
      <c r="D18" s="25">
        <v>23.564500000000002</v>
      </c>
      <c r="E18" s="26">
        <f>D18*E11/D11</f>
        <v>41.164150007336865</v>
      </c>
      <c r="F18" s="26">
        <v>1.3</v>
      </c>
      <c r="G18" s="26">
        <f>F18*G11/F11</f>
        <v>5.0913838120104442</v>
      </c>
      <c r="H18" s="26">
        <v>0</v>
      </c>
      <c r="I18" s="26">
        <f>H18*I16/H16</f>
        <v>0</v>
      </c>
      <c r="J18" s="27">
        <f>D18+F18+H18</f>
        <v>24.864500000000003</v>
      </c>
      <c r="K18" s="28">
        <f t="shared" si="1"/>
        <v>46.255533819347306</v>
      </c>
    </row>
    <row r="19" spans="1:11" x14ac:dyDescent="0.25">
      <c r="A19" s="19">
        <v>12</v>
      </c>
      <c r="B19" s="20" t="s">
        <v>43</v>
      </c>
      <c r="C19" s="29" t="s">
        <v>44</v>
      </c>
      <c r="D19" s="21">
        <v>0</v>
      </c>
      <c r="E19" s="7">
        <f>D19*E11/D11</f>
        <v>0</v>
      </c>
      <c r="F19" s="7">
        <v>52.4</v>
      </c>
      <c r="G19" s="7">
        <f>F19*G11/F11</f>
        <v>205.22193211488252</v>
      </c>
      <c r="H19" s="7">
        <v>0</v>
      </c>
      <c r="I19" s="7">
        <f>H19*I16/H16</f>
        <v>0</v>
      </c>
      <c r="J19" s="9">
        <f>D19+F19+H19</f>
        <v>52.4</v>
      </c>
      <c r="K19" s="10">
        <f t="shared" si="1"/>
        <v>205.22193211488252</v>
      </c>
    </row>
  </sheetData>
  <sheetProtection algorithmName="SHA-512" hashValue="I8kCTUt8c2iOhCMSFxcEwBQ7TZI8dD1qHEiFjmF8niKB4mq7/1DNYePAZpgOc28sMf4J8foE/HcoJOnRCuooZQ==" saltValue="4uzaHE9ZralB2IOSyQ6aZ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5"/>
  <sheetViews>
    <sheetView workbookViewId="0">
      <selection activeCell="I17" sqref="I17"/>
    </sheetView>
  </sheetViews>
  <sheetFormatPr defaultRowHeight="15" x14ac:dyDescent="0.25"/>
  <cols>
    <col min="3" max="3" width="10" customWidth="1"/>
  </cols>
  <sheetData>
    <row r="1" spans="1:11" x14ac:dyDescent="0.25">
      <c r="A1" s="70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x14ac:dyDescent="0.25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46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30" x14ac:dyDescent="0.25">
      <c r="A5" s="1" t="s">
        <v>4</v>
      </c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2"/>
    </row>
    <row r="6" spans="1:11" x14ac:dyDescent="0.25">
      <c r="A6" s="76" t="s">
        <v>6</v>
      </c>
      <c r="B6" s="78" t="s">
        <v>7</v>
      </c>
      <c r="C6" s="76" t="s">
        <v>8</v>
      </c>
      <c r="D6" s="80" t="s">
        <v>9</v>
      </c>
      <c r="E6" s="80"/>
      <c r="F6" s="81" t="s">
        <v>10</v>
      </c>
      <c r="G6" s="81"/>
      <c r="H6" s="82" t="s">
        <v>11</v>
      </c>
      <c r="I6" s="83"/>
      <c r="J6" s="68" t="s">
        <v>12</v>
      </c>
      <c r="K6" s="69"/>
    </row>
    <row r="7" spans="1:11" ht="24" x14ac:dyDescent="0.25">
      <c r="A7" s="77"/>
      <c r="B7" s="84"/>
      <c r="C7" s="85"/>
      <c r="D7" s="16" t="s">
        <v>13</v>
      </c>
      <c r="E7" s="17" t="s">
        <v>14</v>
      </c>
      <c r="F7" s="16" t="s">
        <v>13</v>
      </c>
      <c r="G7" s="17" t="s">
        <v>14</v>
      </c>
      <c r="H7" s="16" t="s">
        <v>13</v>
      </c>
      <c r="I7" s="17" t="s">
        <v>14</v>
      </c>
      <c r="J7" s="18" t="s">
        <v>13</v>
      </c>
      <c r="K7" s="18" t="s">
        <v>14</v>
      </c>
    </row>
    <row r="8" spans="1:11" x14ac:dyDescent="0.25">
      <c r="A8" s="19">
        <v>1</v>
      </c>
      <c r="B8" s="20" t="s">
        <v>15</v>
      </c>
      <c r="C8" s="29" t="s">
        <v>16</v>
      </c>
      <c r="D8" s="21">
        <v>76.229499999999987</v>
      </c>
      <c r="E8" s="7">
        <f>D8*E11/D11</f>
        <v>204.6187283599445</v>
      </c>
      <c r="F8" s="7">
        <v>5.25</v>
      </c>
      <c r="G8" s="7">
        <f>F8*G11/F11</f>
        <v>21.183591123066577</v>
      </c>
      <c r="H8" s="7">
        <v>20</v>
      </c>
      <c r="I8" s="22">
        <f>H8*I11/H11</f>
        <v>100</v>
      </c>
      <c r="J8" s="9">
        <f t="shared" ref="J8" si="0">SUM(D8+F8+H8)</f>
        <v>101.47949999999999</v>
      </c>
      <c r="K8" s="10">
        <f t="shared" ref="K8:K15" si="1">E8+G8+I8</f>
        <v>325.80231948301105</v>
      </c>
    </row>
    <row r="9" spans="1:11" x14ac:dyDescent="0.25">
      <c r="A9" s="19">
        <v>2</v>
      </c>
      <c r="B9" s="20" t="s">
        <v>33</v>
      </c>
      <c r="C9" s="29" t="s">
        <v>34</v>
      </c>
      <c r="D9" s="21">
        <v>54.350650000000002</v>
      </c>
      <c r="E9" s="24">
        <f>D9*E11/D11</f>
        <v>145.8905133647265</v>
      </c>
      <c r="F9" s="7">
        <v>60.35</v>
      </c>
      <c r="G9" s="7">
        <f>F9*G11/F11</f>
        <v>243.51042367182248</v>
      </c>
      <c r="H9" s="7">
        <v>0</v>
      </c>
      <c r="I9" s="7">
        <f>H9*I11/H11</f>
        <v>0</v>
      </c>
      <c r="J9" s="9">
        <f>D9+F9+H9</f>
        <v>114.70065</v>
      </c>
      <c r="K9" s="9">
        <f t="shared" si="1"/>
        <v>389.40093703654895</v>
      </c>
    </row>
    <row r="10" spans="1:11" x14ac:dyDescent="0.25">
      <c r="A10" s="19">
        <v>3</v>
      </c>
      <c r="B10" s="20" t="s">
        <v>37</v>
      </c>
      <c r="C10" s="29" t="s">
        <v>38</v>
      </c>
      <c r="D10" s="21">
        <v>41.373999999999995</v>
      </c>
      <c r="E10" s="24">
        <f>D10*E11/D11</f>
        <v>111.05799286581104</v>
      </c>
      <c r="F10" s="7">
        <v>65.400000000000006</v>
      </c>
      <c r="G10" s="7">
        <f>F10*G11/F11</f>
        <v>263.88702084734365</v>
      </c>
      <c r="H10" s="7">
        <v>0</v>
      </c>
      <c r="I10" s="7">
        <f>H10*I11/H11</f>
        <v>0</v>
      </c>
      <c r="J10" s="9">
        <f>D10+F10+H10</f>
        <v>106.774</v>
      </c>
      <c r="K10" s="9">
        <f t="shared" si="1"/>
        <v>374.94501371315471</v>
      </c>
    </row>
    <row r="11" spans="1:11" x14ac:dyDescent="0.25">
      <c r="A11" s="19">
        <v>4</v>
      </c>
      <c r="B11" s="20" t="s">
        <v>39</v>
      </c>
      <c r="C11" s="29" t="s">
        <v>40</v>
      </c>
      <c r="D11" s="21">
        <v>186.27204999999998</v>
      </c>
      <c r="E11" s="15">
        <v>500</v>
      </c>
      <c r="F11" s="7">
        <v>74.349999999999994</v>
      </c>
      <c r="G11" s="15">
        <v>300</v>
      </c>
      <c r="H11" s="7">
        <v>40</v>
      </c>
      <c r="I11" s="15">
        <v>200</v>
      </c>
      <c r="J11" s="9">
        <f>D11+F11+H11</f>
        <v>300.62204999999994</v>
      </c>
      <c r="K11" s="9">
        <f t="shared" si="1"/>
        <v>1000</v>
      </c>
    </row>
    <row r="12" spans="1:11" x14ac:dyDescent="0.25">
      <c r="A12" s="19">
        <v>5</v>
      </c>
      <c r="B12" s="20" t="s">
        <v>21</v>
      </c>
      <c r="C12" s="29" t="s">
        <v>22</v>
      </c>
      <c r="D12" s="21">
        <v>10</v>
      </c>
      <c r="E12" s="7">
        <f>D12*E11/D11</f>
        <v>26.842459724902369</v>
      </c>
      <c r="F12" s="7">
        <v>4.4000000000000004</v>
      </c>
      <c r="G12" s="7">
        <f>F12*G11/F11</f>
        <v>17.753866845998655</v>
      </c>
      <c r="H12" s="7">
        <v>0</v>
      </c>
      <c r="I12" s="7">
        <f>H12*I11/H11</f>
        <v>0</v>
      </c>
      <c r="J12" s="9">
        <f t="shared" ref="J12" si="2">SUM(D12+F12+H12)</f>
        <v>14.4</v>
      </c>
      <c r="K12" s="10">
        <f t="shared" si="1"/>
        <v>44.596326570901027</v>
      </c>
    </row>
    <row r="13" spans="1:11" x14ac:dyDescent="0.25">
      <c r="A13" s="31">
        <v>6</v>
      </c>
      <c r="B13" s="32" t="s">
        <v>41</v>
      </c>
      <c r="C13" s="29" t="s">
        <v>42</v>
      </c>
      <c r="D13" s="25">
        <v>23.564500000000002</v>
      </c>
      <c r="E13" s="26">
        <f>D13*E11/D11</f>
        <v>63.252914218746199</v>
      </c>
      <c r="F13" s="26">
        <v>1.3</v>
      </c>
      <c r="G13" s="26">
        <f>F13*G11/F11</f>
        <v>5.2454606590450572</v>
      </c>
      <c r="H13" s="26">
        <v>0</v>
      </c>
      <c r="I13" s="26">
        <f>H13*I11/H11</f>
        <v>0</v>
      </c>
      <c r="J13" s="27">
        <f>D13+F13+H13</f>
        <v>24.864500000000003</v>
      </c>
      <c r="K13" s="28">
        <f t="shared" si="1"/>
        <v>68.49837487779125</v>
      </c>
    </row>
    <row r="14" spans="1:11" x14ac:dyDescent="0.25">
      <c r="A14" s="31">
        <v>7</v>
      </c>
      <c r="B14" s="32" t="s">
        <v>48</v>
      </c>
      <c r="C14" s="39" t="s">
        <v>49</v>
      </c>
      <c r="D14" s="33">
        <v>65.907600000000002</v>
      </c>
      <c r="E14" s="26">
        <f>D14*E11/D11</f>
        <v>176.91220985649755</v>
      </c>
      <c r="F14" s="7">
        <v>37.9</v>
      </c>
      <c r="G14" s="7">
        <f>F14*G11/F11</f>
        <v>152.92535305985206</v>
      </c>
      <c r="H14" s="7">
        <v>20</v>
      </c>
      <c r="I14" s="26">
        <f>H14*I11/H11</f>
        <v>100</v>
      </c>
      <c r="J14" s="27">
        <f>D14+F14+H14</f>
        <v>123.80760000000001</v>
      </c>
      <c r="K14" s="10">
        <f t="shared" si="1"/>
        <v>429.83756291634961</v>
      </c>
    </row>
    <row r="15" spans="1:11" x14ac:dyDescent="0.25">
      <c r="A15" s="34">
        <v>8</v>
      </c>
      <c r="B15" s="40" t="s">
        <v>50</v>
      </c>
      <c r="C15" s="29" t="s">
        <v>51</v>
      </c>
      <c r="D15" s="35">
        <v>41.695</v>
      </c>
      <c r="E15" s="7">
        <f>D15*E11/D11</f>
        <v>111.91963582298044</v>
      </c>
      <c r="F15" s="36">
        <v>3.2</v>
      </c>
      <c r="G15" s="7">
        <f>F15*G11/F11</f>
        <v>12.911903160726295</v>
      </c>
      <c r="H15" s="37">
        <v>0</v>
      </c>
      <c r="I15" s="38">
        <f>H15*I11/H11</f>
        <v>0</v>
      </c>
      <c r="J15" s="9">
        <f>D15+F15+H15</f>
        <v>44.895000000000003</v>
      </c>
      <c r="K15" s="10">
        <f t="shared" si="1"/>
        <v>124.83153898370674</v>
      </c>
    </row>
  </sheetData>
  <sheetProtection algorithmName="SHA-512" hashValue="qFalRdAK1hwkAmCzRekdj/OjQ55Ulh/Be7RJPw+d9GvkxH2CiO2ybv+MvpE8sjz/ZamiHrzT2Zk4k2gHMUnpaA==" saltValue="Z4FcDZJfRa/dX7RNbArzCQ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18"/>
  <sheetViews>
    <sheetView workbookViewId="0">
      <selection activeCell="C8" sqref="C8:C18"/>
    </sheetView>
  </sheetViews>
  <sheetFormatPr defaultRowHeight="15" x14ac:dyDescent="0.25"/>
  <cols>
    <col min="3" max="3" width="10.28515625" customWidth="1"/>
  </cols>
  <sheetData>
    <row r="1" spans="1:1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x14ac:dyDescent="0.25">
      <c r="A3" s="73" t="s">
        <v>52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53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30" x14ac:dyDescent="0.25">
      <c r="A5" s="1" t="s">
        <v>4</v>
      </c>
      <c r="B5" s="71" t="s">
        <v>54</v>
      </c>
      <c r="C5" s="71"/>
      <c r="D5" s="71"/>
      <c r="E5" s="71"/>
      <c r="F5" s="71"/>
      <c r="G5" s="71"/>
      <c r="H5" s="71"/>
      <c r="I5" s="71"/>
      <c r="J5" s="71"/>
      <c r="K5" s="72"/>
    </row>
    <row r="6" spans="1:11" x14ac:dyDescent="0.25">
      <c r="A6" s="76" t="s">
        <v>6</v>
      </c>
      <c r="B6" s="78" t="s">
        <v>7</v>
      </c>
      <c r="C6" s="76" t="s">
        <v>8</v>
      </c>
      <c r="D6" s="80" t="s">
        <v>9</v>
      </c>
      <c r="E6" s="80"/>
      <c r="F6" s="81" t="s">
        <v>10</v>
      </c>
      <c r="G6" s="81"/>
      <c r="H6" s="82" t="s">
        <v>11</v>
      </c>
      <c r="I6" s="83"/>
      <c r="J6" s="68" t="s">
        <v>12</v>
      </c>
      <c r="K6" s="69"/>
    </row>
    <row r="7" spans="1:11" ht="24" x14ac:dyDescent="0.25">
      <c r="A7" s="77"/>
      <c r="B7" s="84"/>
      <c r="C7" s="85"/>
      <c r="D7" s="16" t="s">
        <v>13</v>
      </c>
      <c r="E7" s="17" t="s">
        <v>14</v>
      </c>
      <c r="F7" s="16" t="s">
        <v>13</v>
      </c>
      <c r="G7" s="17" t="s">
        <v>14</v>
      </c>
      <c r="H7" s="16" t="s">
        <v>13</v>
      </c>
      <c r="I7" s="17" t="s">
        <v>14</v>
      </c>
      <c r="J7" s="18" t="s">
        <v>13</v>
      </c>
      <c r="K7" s="18" t="s">
        <v>14</v>
      </c>
    </row>
    <row r="8" spans="1:11" x14ac:dyDescent="0.25">
      <c r="A8" s="19">
        <v>1</v>
      </c>
      <c r="B8" s="41" t="s">
        <v>15</v>
      </c>
      <c r="C8" s="41" t="s">
        <v>16</v>
      </c>
      <c r="D8" s="21">
        <v>76.229499999999987</v>
      </c>
      <c r="E8" s="7">
        <f>D8*E9/D9</f>
        <v>196.32923983024349</v>
      </c>
      <c r="F8" s="7">
        <v>5.25</v>
      </c>
      <c r="G8" s="7">
        <f>F8*G17/F17</f>
        <v>7.8047571853320115</v>
      </c>
      <c r="H8" s="7">
        <v>20</v>
      </c>
      <c r="I8" s="42">
        <f>H8*I15/H15</f>
        <v>100</v>
      </c>
      <c r="J8" s="9">
        <f t="shared" ref="J8" si="0">SUM(D8+F8+H8)</f>
        <v>101.47949999999999</v>
      </c>
      <c r="K8" s="10">
        <f t="shared" ref="K8:K18" si="1">E8+G8+I8</f>
        <v>304.13399701557552</v>
      </c>
    </row>
    <row r="9" spans="1:11" x14ac:dyDescent="0.25">
      <c r="A9" s="19">
        <v>2</v>
      </c>
      <c r="B9" s="41" t="s">
        <v>55</v>
      </c>
      <c r="C9" s="41" t="s">
        <v>56</v>
      </c>
      <c r="D9" s="21">
        <v>194.13689999999997</v>
      </c>
      <c r="E9" s="52">
        <v>500</v>
      </c>
      <c r="F9" s="7">
        <v>0</v>
      </c>
      <c r="G9" s="43">
        <f>F9*G17/F17</f>
        <v>0</v>
      </c>
      <c r="H9" s="7">
        <v>0</v>
      </c>
      <c r="I9" s="7">
        <f>H9*I15/H15</f>
        <v>0</v>
      </c>
      <c r="J9" s="9">
        <f>D9+F9+H9</f>
        <v>194.13689999999997</v>
      </c>
      <c r="K9" s="10">
        <f t="shared" si="1"/>
        <v>500</v>
      </c>
    </row>
    <row r="10" spans="1:11" x14ac:dyDescent="0.25">
      <c r="A10" s="19">
        <v>3</v>
      </c>
      <c r="B10" s="41" t="s">
        <v>17</v>
      </c>
      <c r="C10" s="41" t="s">
        <v>18</v>
      </c>
      <c r="D10" s="21">
        <v>104.32</v>
      </c>
      <c r="E10" s="43">
        <f>D10*E9/D9</f>
        <v>268.67638249091237</v>
      </c>
      <c r="F10" s="7">
        <v>46.15</v>
      </c>
      <c r="G10" s="43">
        <f>F10*G17/F17</f>
        <v>68.607532210109014</v>
      </c>
      <c r="H10" s="7">
        <v>30</v>
      </c>
      <c r="I10" s="7">
        <f>H10*I15/H15</f>
        <v>150</v>
      </c>
      <c r="J10" s="9">
        <f t="shared" ref="J10" si="2">SUM(D10+F10+H10)</f>
        <v>180.47</v>
      </c>
      <c r="K10" s="10">
        <f t="shared" si="1"/>
        <v>487.28391470102139</v>
      </c>
    </row>
    <row r="11" spans="1:11" x14ac:dyDescent="0.25">
      <c r="A11" s="31">
        <v>4</v>
      </c>
      <c r="B11" s="44" t="s">
        <v>33</v>
      </c>
      <c r="C11" s="44" t="s">
        <v>34</v>
      </c>
      <c r="D11" s="25">
        <v>54.350650000000002</v>
      </c>
      <c r="E11" s="45">
        <f>D11*E9/D9</f>
        <v>139.98021499261606</v>
      </c>
      <c r="F11" s="7">
        <v>60.35</v>
      </c>
      <c r="G11" s="26">
        <f>F11*G17/F17</f>
        <v>89.717542120911787</v>
      </c>
      <c r="H11" s="7">
        <v>0</v>
      </c>
      <c r="I11" s="26">
        <f>H11*I15/H15</f>
        <v>0</v>
      </c>
      <c r="J11" s="9">
        <f t="shared" ref="J11:J16" si="3">D11+F11+H11</f>
        <v>114.70065</v>
      </c>
      <c r="K11" s="27">
        <f t="shared" si="1"/>
        <v>229.69775711352784</v>
      </c>
    </row>
    <row r="12" spans="1:11" x14ac:dyDescent="0.25">
      <c r="A12" s="46">
        <v>5</v>
      </c>
      <c r="B12" s="44" t="s">
        <v>57</v>
      </c>
      <c r="C12" s="44" t="s">
        <v>58</v>
      </c>
      <c r="D12" s="35">
        <v>81.124749999999992</v>
      </c>
      <c r="E12" s="24">
        <f>D12*E9/D9</f>
        <v>208.93696664570209</v>
      </c>
      <c r="F12" s="26">
        <v>0</v>
      </c>
      <c r="G12" s="26">
        <f>F12*G17/F17</f>
        <v>0</v>
      </c>
      <c r="H12" s="7">
        <v>0</v>
      </c>
      <c r="I12" s="26">
        <f>H12*I15/H15</f>
        <v>0</v>
      </c>
      <c r="J12" s="9">
        <f t="shared" si="3"/>
        <v>81.124749999999992</v>
      </c>
      <c r="K12" s="27">
        <f t="shared" si="1"/>
        <v>208.93696664570209</v>
      </c>
    </row>
    <row r="13" spans="1:11" x14ac:dyDescent="0.25">
      <c r="A13" s="19">
        <v>6</v>
      </c>
      <c r="B13" s="47" t="s">
        <v>35</v>
      </c>
      <c r="C13" s="47" t="s">
        <v>36</v>
      </c>
      <c r="D13" s="21">
        <v>90.084999999999994</v>
      </c>
      <c r="E13" s="24">
        <f>D13*E9/D9</f>
        <v>232.01410963088424</v>
      </c>
      <c r="F13" s="7">
        <v>5.6</v>
      </c>
      <c r="G13" s="7">
        <f>F13*G17/F17</f>
        <v>8.3250743310208115</v>
      </c>
      <c r="H13" s="7">
        <v>0</v>
      </c>
      <c r="I13" s="7">
        <f>H13*I15/H15</f>
        <v>0</v>
      </c>
      <c r="J13" s="9">
        <f t="shared" si="3"/>
        <v>95.684999999999988</v>
      </c>
      <c r="K13" s="9">
        <f t="shared" si="1"/>
        <v>240.33918396190504</v>
      </c>
    </row>
    <row r="14" spans="1:11" x14ac:dyDescent="0.25">
      <c r="A14" s="19">
        <v>7</v>
      </c>
      <c r="B14" s="47" t="s">
        <v>37</v>
      </c>
      <c r="C14" s="47" t="s">
        <v>38</v>
      </c>
      <c r="D14" s="21">
        <v>41.373999999999995</v>
      </c>
      <c r="E14" s="24">
        <f>D14*E9/D9</f>
        <v>106.55882524136318</v>
      </c>
      <c r="F14" s="7">
        <v>65.400000000000006</v>
      </c>
      <c r="G14" s="7">
        <f>F14*G17/F17</f>
        <v>97.224975222993052</v>
      </c>
      <c r="H14" s="7">
        <v>0</v>
      </c>
      <c r="I14" s="7">
        <f>H14*I15/H15</f>
        <v>0</v>
      </c>
      <c r="J14" s="9">
        <f t="shared" si="3"/>
        <v>106.774</v>
      </c>
      <c r="K14" s="9">
        <f t="shared" si="1"/>
        <v>203.78380046435623</v>
      </c>
    </row>
    <row r="15" spans="1:11" x14ac:dyDescent="0.25">
      <c r="A15" s="31">
        <v>8</v>
      </c>
      <c r="B15" s="48" t="s">
        <v>39</v>
      </c>
      <c r="C15" s="47" t="s">
        <v>40</v>
      </c>
      <c r="D15" s="25">
        <v>186.27204999999998</v>
      </c>
      <c r="E15" s="49">
        <f>D15*E9/D9</f>
        <v>479.74406205105782</v>
      </c>
      <c r="F15" s="26">
        <v>74.349999999999994</v>
      </c>
      <c r="G15" s="50">
        <f>F15*G17/F17</f>
        <v>110.53022794846382</v>
      </c>
      <c r="H15" s="26">
        <v>40</v>
      </c>
      <c r="I15" s="52">
        <v>200</v>
      </c>
      <c r="J15" s="27">
        <f t="shared" si="3"/>
        <v>300.62204999999994</v>
      </c>
      <c r="K15" s="27">
        <f t="shared" si="1"/>
        <v>790.27428999952167</v>
      </c>
    </row>
    <row r="16" spans="1:11" x14ac:dyDescent="0.25">
      <c r="A16" s="51">
        <v>9</v>
      </c>
      <c r="B16" s="47" t="s">
        <v>41</v>
      </c>
      <c r="C16" s="47" t="s">
        <v>42</v>
      </c>
      <c r="D16" s="25">
        <v>23.564500000000002</v>
      </c>
      <c r="E16" s="26">
        <f>D16*E9/D9</f>
        <v>60.690420007736826</v>
      </c>
      <c r="F16" s="26">
        <v>1.3</v>
      </c>
      <c r="G16" s="26">
        <f>F16*G17/F17</f>
        <v>1.9326065411298314</v>
      </c>
      <c r="H16" s="26">
        <v>0</v>
      </c>
      <c r="I16" s="7">
        <f>H16*I15/H15</f>
        <v>0</v>
      </c>
      <c r="J16" s="27">
        <f t="shared" si="3"/>
        <v>24.864500000000003</v>
      </c>
      <c r="K16" s="28">
        <f t="shared" si="1"/>
        <v>62.623026548866655</v>
      </c>
    </row>
    <row r="17" spans="1:11" x14ac:dyDescent="0.25">
      <c r="A17" s="5">
        <v>10</v>
      </c>
      <c r="B17" s="6" t="s">
        <v>25</v>
      </c>
      <c r="C17" s="6" t="s">
        <v>26</v>
      </c>
      <c r="D17" s="7">
        <v>64.224999999999994</v>
      </c>
      <c r="E17" s="7">
        <f>D17*E9/D9</f>
        <v>165.41162447736625</v>
      </c>
      <c r="F17" s="7">
        <v>201.8</v>
      </c>
      <c r="G17" s="52">
        <v>300</v>
      </c>
      <c r="H17" s="7">
        <v>30</v>
      </c>
      <c r="I17" s="24">
        <f>H17*I15/H15</f>
        <v>150</v>
      </c>
      <c r="J17" s="9">
        <f t="shared" ref="J17" si="4">SUM(D17+F17+H17)</f>
        <v>296.02499999999998</v>
      </c>
      <c r="K17" s="10">
        <f t="shared" si="1"/>
        <v>615.41162447736622</v>
      </c>
    </row>
    <row r="18" spans="1:11" x14ac:dyDescent="0.25">
      <c r="A18" s="5">
        <v>11</v>
      </c>
      <c r="B18" s="6" t="s">
        <v>59</v>
      </c>
      <c r="C18" s="6" t="s">
        <v>60</v>
      </c>
      <c r="D18" s="7">
        <v>10</v>
      </c>
      <c r="E18" s="7">
        <f>D18*E9/D9</f>
        <v>25.755021327733164</v>
      </c>
      <c r="F18" s="7">
        <v>5</v>
      </c>
      <c r="G18" s="24">
        <f>F18*G17/F17</f>
        <v>7.433102081268582</v>
      </c>
      <c r="H18" s="7">
        <v>20</v>
      </c>
      <c r="I18" s="24">
        <f>H18*I15/H15</f>
        <v>100</v>
      </c>
      <c r="J18" s="9">
        <f>D18+F18+H18</f>
        <v>35</v>
      </c>
      <c r="K18" s="10">
        <f t="shared" si="1"/>
        <v>133.18812340900175</v>
      </c>
    </row>
  </sheetData>
  <sheetProtection algorithmName="SHA-512" hashValue="uMoPIe1eJx7cP76GQz2fEARUJ0hOk2K9IZ5vM3lCm6wcHemsrzdzfLg5DOhCFgXsL/QAjNCTU3OwMBDhjLPFbA==" saltValue="hduWGM0ddEevCYD1U7LVL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13"/>
  <sheetViews>
    <sheetView tabSelected="1" workbookViewId="0">
      <selection activeCell="P5" sqref="P5"/>
    </sheetView>
  </sheetViews>
  <sheetFormatPr defaultRowHeight="15" x14ac:dyDescent="0.25"/>
  <sheetData>
    <row r="1" spans="1:1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5"/>
    </row>
    <row r="3" spans="1:11" x14ac:dyDescent="0.25">
      <c r="A3" s="73" t="s">
        <v>61</v>
      </c>
      <c r="B3" s="74"/>
      <c r="C3" s="74"/>
      <c r="D3" s="74"/>
      <c r="E3" s="74"/>
      <c r="F3" s="74"/>
      <c r="G3" s="74"/>
      <c r="H3" s="74"/>
      <c r="I3" s="74"/>
      <c r="J3" s="74"/>
      <c r="K3" s="75"/>
    </row>
    <row r="4" spans="1:11" x14ac:dyDescent="0.25">
      <c r="A4" s="73" t="s">
        <v>62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30" x14ac:dyDescent="0.25">
      <c r="A5" s="1" t="s">
        <v>4</v>
      </c>
      <c r="B5" s="71" t="s">
        <v>63</v>
      </c>
      <c r="C5" s="71"/>
      <c r="D5" s="71"/>
      <c r="E5" s="71"/>
      <c r="F5" s="71"/>
      <c r="G5" s="71"/>
      <c r="H5" s="71"/>
      <c r="I5" s="71"/>
      <c r="J5" s="71"/>
      <c r="K5" s="72"/>
    </row>
    <row r="6" spans="1:11" x14ac:dyDescent="0.25">
      <c r="A6" s="76" t="s">
        <v>6</v>
      </c>
      <c r="B6" s="78" t="s">
        <v>7</v>
      </c>
      <c r="C6" s="76" t="s">
        <v>8</v>
      </c>
      <c r="D6" s="80" t="s">
        <v>9</v>
      </c>
      <c r="E6" s="80"/>
      <c r="F6" s="81" t="s">
        <v>10</v>
      </c>
      <c r="G6" s="81"/>
      <c r="H6" s="82" t="s">
        <v>11</v>
      </c>
      <c r="I6" s="83"/>
      <c r="J6" s="68" t="s">
        <v>12</v>
      </c>
      <c r="K6" s="69"/>
    </row>
    <row r="7" spans="1:11" ht="24" x14ac:dyDescent="0.25">
      <c r="A7" s="77"/>
      <c r="B7" s="84"/>
      <c r="C7" s="85"/>
      <c r="D7" s="16" t="s">
        <v>13</v>
      </c>
      <c r="E7" s="17" t="s">
        <v>14</v>
      </c>
      <c r="F7" s="16" t="s">
        <v>13</v>
      </c>
      <c r="G7" s="17" t="s">
        <v>14</v>
      </c>
      <c r="H7" s="16" t="s">
        <v>13</v>
      </c>
      <c r="I7" s="17" t="s">
        <v>14</v>
      </c>
      <c r="J7" s="18" t="s">
        <v>13</v>
      </c>
      <c r="K7" s="18" t="s">
        <v>14</v>
      </c>
    </row>
    <row r="8" spans="1:11" x14ac:dyDescent="0.25">
      <c r="A8" s="19">
        <v>1</v>
      </c>
      <c r="B8" s="53" t="s">
        <v>15</v>
      </c>
      <c r="C8" s="53" t="s">
        <v>16</v>
      </c>
      <c r="D8" s="54">
        <v>76.229499999999987</v>
      </c>
      <c r="E8" s="55">
        <f>D8*E9/D9</f>
        <v>196.32923983024349</v>
      </c>
      <c r="F8" s="55">
        <v>5.25</v>
      </c>
      <c r="G8" s="55">
        <f>F8*G11/F11</f>
        <v>24.082568807339449</v>
      </c>
      <c r="H8" s="55">
        <v>20</v>
      </c>
      <c r="I8" s="65">
        <v>200</v>
      </c>
      <c r="J8" s="56">
        <f t="shared" ref="J8" si="0">SUM(D8+F8+H8)</f>
        <v>101.47949999999999</v>
      </c>
      <c r="K8" s="57">
        <f t="shared" ref="K8:K13" si="1">E8+G8+I8</f>
        <v>420.41180863758291</v>
      </c>
    </row>
    <row r="9" spans="1:11" x14ac:dyDescent="0.25">
      <c r="A9" s="19">
        <v>2</v>
      </c>
      <c r="B9" s="53" t="s">
        <v>55</v>
      </c>
      <c r="C9" s="53" t="s">
        <v>56</v>
      </c>
      <c r="D9" s="54">
        <v>194.13689999999997</v>
      </c>
      <c r="E9" s="64">
        <v>500</v>
      </c>
      <c r="F9" s="55">
        <v>0</v>
      </c>
      <c r="G9" s="58">
        <f>F9*G11/F11</f>
        <v>0</v>
      </c>
      <c r="H9" s="55">
        <v>0</v>
      </c>
      <c r="I9" s="55">
        <f>H9*I8/H8</f>
        <v>0</v>
      </c>
      <c r="J9" s="56">
        <f>D9+F9+H9</f>
        <v>194.13689999999997</v>
      </c>
      <c r="K9" s="57">
        <f t="shared" si="1"/>
        <v>500</v>
      </c>
    </row>
    <row r="10" spans="1:11" ht="25.5" x14ac:dyDescent="0.25">
      <c r="A10" s="19">
        <v>3</v>
      </c>
      <c r="B10" s="53" t="s">
        <v>57</v>
      </c>
      <c r="C10" s="53" t="s">
        <v>58</v>
      </c>
      <c r="D10" s="59">
        <v>81.124749999999992</v>
      </c>
      <c r="E10" s="60">
        <f>D10*E9/D9</f>
        <v>208.93696664570209</v>
      </c>
      <c r="F10" s="55">
        <v>0</v>
      </c>
      <c r="G10" s="55">
        <f>F10*G11/F11</f>
        <v>0</v>
      </c>
      <c r="H10" s="55">
        <v>0</v>
      </c>
      <c r="I10" s="55">
        <f>H10*I8/H8</f>
        <v>0</v>
      </c>
      <c r="J10" s="56">
        <f t="shared" ref="J10:J11" si="2">D10+F10+H10</f>
        <v>81.124749999999992</v>
      </c>
      <c r="K10" s="56">
        <f t="shared" si="1"/>
        <v>208.93696664570209</v>
      </c>
    </row>
    <row r="11" spans="1:11" x14ac:dyDescent="0.25">
      <c r="A11" s="19">
        <v>4</v>
      </c>
      <c r="B11" s="61" t="s">
        <v>37</v>
      </c>
      <c r="C11" s="61" t="s">
        <v>38</v>
      </c>
      <c r="D11" s="54">
        <v>41.373999999999995</v>
      </c>
      <c r="E11" s="60">
        <f>D11*E9/D9</f>
        <v>106.55882524136318</v>
      </c>
      <c r="F11" s="55">
        <v>65.400000000000006</v>
      </c>
      <c r="G11" s="65">
        <v>300</v>
      </c>
      <c r="H11" s="55">
        <v>0</v>
      </c>
      <c r="I11" s="55">
        <f>H11*I8/H8</f>
        <v>0</v>
      </c>
      <c r="J11" s="56">
        <f t="shared" si="2"/>
        <v>106.774</v>
      </c>
      <c r="K11" s="56">
        <f t="shared" si="1"/>
        <v>406.55882524136319</v>
      </c>
    </row>
    <row r="12" spans="1:11" x14ac:dyDescent="0.25">
      <c r="A12" s="19">
        <v>5</v>
      </c>
      <c r="B12" s="62" t="s">
        <v>21</v>
      </c>
      <c r="C12" s="62" t="s">
        <v>22</v>
      </c>
      <c r="D12" s="54">
        <v>10</v>
      </c>
      <c r="E12" s="55">
        <f>D12*E9/D9</f>
        <v>25.755021327733164</v>
      </c>
      <c r="F12" s="55">
        <v>4.4000000000000004</v>
      </c>
      <c r="G12" s="55">
        <f>F12*G11/F11</f>
        <v>20.183486238532108</v>
      </c>
      <c r="H12" s="55">
        <v>0</v>
      </c>
      <c r="I12" s="55">
        <f>H12*I8/H8</f>
        <v>0</v>
      </c>
      <c r="J12" s="56">
        <f t="shared" ref="J12" si="3">SUM(D12+F12+H12)</f>
        <v>14.4</v>
      </c>
      <c r="K12" s="57">
        <f t="shared" si="1"/>
        <v>45.938507566265272</v>
      </c>
    </row>
    <row r="13" spans="1:11" x14ac:dyDescent="0.25">
      <c r="A13" s="51">
        <v>6</v>
      </c>
      <c r="B13" s="61" t="s">
        <v>41</v>
      </c>
      <c r="C13" s="63" t="s">
        <v>42</v>
      </c>
      <c r="D13" s="55">
        <v>23.564500000000002</v>
      </c>
      <c r="E13" s="55">
        <f>D13*E9/D9</f>
        <v>60.690420007736826</v>
      </c>
      <c r="F13" s="55">
        <v>1.3</v>
      </c>
      <c r="G13" s="55">
        <f>F13*G11/F11</f>
        <v>5.9633027522935773</v>
      </c>
      <c r="H13" s="55">
        <v>0</v>
      </c>
      <c r="I13" s="55">
        <f>H13*I8/H8</f>
        <v>0</v>
      </c>
      <c r="J13" s="56">
        <f t="shared" ref="J13" si="4">D13+F13+H13</f>
        <v>24.864500000000003</v>
      </c>
      <c r="K13" s="57">
        <f t="shared" si="1"/>
        <v>66.653722760030405</v>
      </c>
    </row>
  </sheetData>
  <sheetProtection algorithmName="SHA-512" hashValue="0GRel8D+KFsIrLstALO+uzzpZA34SVRShJ81I9gbgIhWzGrMA7joI383b5dyd4hAJ6CDDHM1H44rBhxmwIE4vg==" saltValue="+yQSW4Ii6fQLLsulqR4UUg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2.14.1</vt:lpstr>
      <vt:lpstr>2.82.1</vt:lpstr>
      <vt:lpstr>2.105.1</vt:lpstr>
      <vt:lpstr>2.101.1</vt:lpstr>
      <vt:lpstr>2.108.1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2019-04-10T06:05:38Z</dcterms:modified>
</cp:coreProperties>
</file>