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13_ncr:1_{9604D8C8-7602-48E2-AEB0-3870AE43C45C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Γ.Ν.Ε &quot;ΘΡΙΑΣΙΟ&quot; " sheetId="3" r:id="rId1"/>
    <sheet name="Γ.Ν.Π. &quot;ΤΖΑΝΕΙΟ&quot;" sheetId="1" r:id="rId2"/>
    <sheet name="Γ.Ν. ΝΙΚΑΙΑΣ" sheetId="6" r:id="rId3"/>
    <sheet name="Γ.Ν. ΒΟΥΛΑΣ ¨ΑΣΚΛΗΠΙΕΙΟ&quot;" sheetId="20" r:id="rId4"/>
    <sheet name="Π.Γ.Ν. &quot;ΑΤΤΙΚΟΝ&quot;" sheetId="8" r:id="rId5"/>
    <sheet name="ΓΝΑ ΚΟΡΓΙΑΛΕΝΕΙΟ ΜΠΕΝΑΚΕΙΟ" sheetId="29" r:id="rId6"/>
    <sheet name="ΓΝΑ ΣΙΣΜΑΝΟΓΛΕΙΟ ΑΜΑΛΙΑ ΦΛΕΜΙΓΚ" sheetId="35" r:id="rId7"/>
    <sheet name="ΓΝ ΝΕΑΣ ΙΩΝΙΑΣ" sheetId="34" r:id="rId8"/>
    <sheet name="ΓΝΑ ΕΥΑΓΓΕΛΙΣΜΟΣ" sheetId="32" r:id="rId9"/>
    <sheet name="ΓΝΑ ΙΠΠΟΚΡΑΤΕΙΟ" sheetId="31" r:id="rId10"/>
    <sheet name="ΓΝ ΕΛ ΒΕΝΙΖΕΛΟΥ - ΑΛΕΞΑΝΔΡΑ" sheetId="30" r:id="rId11"/>
    <sheet name="ΓΝΝΘΑ ΣΩΤΗΡΙΑ" sheetId="27" r:id="rId12"/>
    <sheet name="ΓΝΑ ΛΑΪΚΟ" sheetId="26" r:id="rId13"/>
    <sheet name="ΓΝΑ ΚΑΤ" sheetId="25" r:id="rId14"/>
    <sheet name="ΓΝΠΑ Π &amp;Α. ΚΥΡΙΑΚΟΥ" sheetId="24" r:id="rId15"/>
    <sheet name="Φύλλο1" sheetId="22" r:id="rId16"/>
  </sheets>
  <definedNames>
    <definedName name="_xlnm.Print_Area" localSheetId="8">'ΓΝΑ ΕΥΑΓΓΕΛΙΣΜΟΣ'!#REF!</definedName>
  </definedNames>
  <calcPr calcId="181029" concurrentCalc="0"/>
</workbook>
</file>

<file path=xl/calcChain.xml><?xml version="1.0" encoding="utf-8"?>
<calcChain xmlns="http://schemas.openxmlformats.org/spreadsheetml/2006/main">
  <c r="N19" i="1" l="1"/>
  <c r="N18" i="1"/>
  <c r="N17" i="1"/>
  <c r="N16" i="1"/>
  <c r="N7" i="1"/>
  <c r="N8" i="1"/>
  <c r="N9" i="1"/>
  <c r="N10" i="1"/>
  <c r="N11" i="1"/>
  <c r="N12" i="1"/>
  <c r="N13" i="1"/>
  <c r="N14" i="1"/>
  <c r="N6" i="1"/>
  <c r="N5" i="31"/>
  <c r="N6" i="31"/>
  <c r="N7" i="31"/>
  <c r="N4" i="31"/>
  <c r="N25" i="31"/>
  <c r="N24" i="31"/>
  <c r="N23" i="31"/>
  <c r="N17" i="31"/>
  <c r="N18" i="31"/>
  <c r="N19" i="31"/>
  <c r="N20" i="31"/>
  <c r="N21" i="31"/>
  <c r="N16" i="31"/>
  <c r="I7" i="31"/>
  <c r="J7" i="31"/>
  <c r="P7" i="31"/>
  <c r="N6" i="8"/>
  <c r="N7" i="8"/>
  <c r="N5" i="8"/>
  <c r="N18" i="6"/>
  <c r="N5" i="6"/>
  <c r="N6" i="6"/>
  <c r="N7" i="6"/>
  <c r="N8" i="6"/>
  <c r="N9" i="6"/>
  <c r="N10" i="6"/>
  <c r="N11" i="6"/>
  <c r="N12" i="6"/>
  <c r="N13" i="6"/>
  <c r="N14" i="6"/>
  <c r="N15" i="6"/>
  <c r="N16" i="6"/>
  <c r="N4" i="6"/>
  <c r="N25" i="20"/>
  <c r="N24" i="20"/>
  <c r="N23" i="20"/>
  <c r="N13" i="20"/>
  <c r="N14" i="20"/>
  <c r="N15" i="20"/>
  <c r="N16" i="20"/>
  <c r="N17" i="20"/>
  <c r="N18" i="20"/>
  <c r="N19" i="20"/>
  <c r="N20" i="20"/>
  <c r="N21" i="20"/>
  <c r="N12" i="20"/>
  <c r="F9" i="24"/>
  <c r="F7" i="24"/>
  <c r="G9" i="24"/>
  <c r="I9" i="24"/>
  <c r="J9" i="24"/>
  <c r="L9" i="24"/>
  <c r="N9" i="24"/>
  <c r="P9" i="24"/>
  <c r="L5" i="24"/>
  <c r="L8" i="24"/>
  <c r="L7" i="24"/>
  <c r="I6" i="24"/>
  <c r="F8" i="24"/>
  <c r="G8" i="24"/>
  <c r="F6" i="24"/>
  <c r="G6" i="24"/>
  <c r="F5" i="24"/>
  <c r="G5" i="24"/>
  <c r="L16" i="6"/>
  <c r="L18" i="6"/>
  <c r="L17" i="6"/>
  <c r="L15" i="6"/>
  <c r="L14" i="6"/>
  <c r="L13" i="6"/>
  <c r="L12" i="6"/>
  <c r="L11" i="6"/>
  <c r="L10" i="6"/>
  <c r="L9" i="6"/>
  <c r="L6" i="6"/>
  <c r="L7" i="6"/>
  <c r="L5" i="6"/>
  <c r="I18" i="6"/>
  <c r="I17" i="6"/>
  <c r="I5" i="6"/>
  <c r="I6" i="6"/>
  <c r="I7" i="6"/>
  <c r="I8" i="6"/>
  <c r="I9" i="6"/>
  <c r="I10" i="6"/>
  <c r="I11" i="6"/>
  <c r="I12" i="6"/>
  <c r="I13" i="6"/>
  <c r="I14" i="6"/>
  <c r="I15" i="6"/>
  <c r="I4" i="6"/>
  <c r="F18" i="6"/>
  <c r="F12" i="6"/>
  <c r="G18" i="6"/>
  <c r="F17" i="6"/>
  <c r="G17" i="6"/>
  <c r="F16" i="6"/>
  <c r="G16" i="6"/>
  <c r="F15" i="6"/>
  <c r="G15" i="6"/>
  <c r="F14" i="6"/>
  <c r="G14" i="6"/>
  <c r="F13" i="6"/>
  <c r="G13" i="6"/>
  <c r="F5" i="6"/>
  <c r="G5" i="6"/>
  <c r="F6" i="6"/>
  <c r="G6" i="6"/>
  <c r="F7" i="6"/>
  <c r="G7" i="6"/>
  <c r="F8" i="6"/>
  <c r="G8" i="6"/>
  <c r="F9" i="6"/>
  <c r="G9" i="6"/>
  <c r="F10" i="6"/>
  <c r="G10" i="6"/>
  <c r="F11" i="6"/>
  <c r="G11" i="6"/>
  <c r="F4" i="6"/>
  <c r="G4" i="6"/>
  <c r="L19" i="1"/>
  <c r="L18" i="1"/>
  <c r="L17" i="1"/>
  <c r="L16" i="1"/>
  <c r="L7" i="1"/>
  <c r="L8" i="1"/>
  <c r="L9" i="1"/>
  <c r="L10" i="1"/>
  <c r="L11" i="1"/>
  <c r="L12" i="1"/>
  <c r="L13" i="1"/>
  <c r="L14" i="1"/>
  <c r="L6" i="1"/>
  <c r="I19" i="1"/>
  <c r="I18" i="1"/>
  <c r="I17" i="1"/>
  <c r="I7" i="1"/>
  <c r="I8" i="1"/>
  <c r="I9" i="1"/>
  <c r="I10" i="1"/>
  <c r="I11" i="1"/>
  <c r="I12" i="1"/>
  <c r="I13" i="1"/>
  <c r="I14" i="1"/>
  <c r="I15" i="1"/>
  <c r="I6" i="1"/>
  <c r="F7" i="1"/>
  <c r="F19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J18" i="1"/>
  <c r="P18" i="1"/>
  <c r="F6" i="1"/>
  <c r="G6" i="1"/>
  <c r="L30" i="3"/>
  <c r="L29" i="3"/>
  <c r="L28" i="3"/>
  <c r="L27" i="3"/>
  <c r="L26" i="3"/>
  <c r="L25" i="3"/>
  <c r="L24" i="3"/>
  <c r="L23" i="3"/>
  <c r="L22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5" i="3"/>
  <c r="I30" i="3"/>
  <c r="I29" i="3"/>
  <c r="I28" i="3"/>
  <c r="I27" i="3"/>
  <c r="I26" i="3"/>
  <c r="I25" i="3"/>
  <c r="I24" i="3"/>
  <c r="I23" i="3"/>
  <c r="I22" i="3"/>
  <c r="I21" i="3"/>
  <c r="I20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5" i="3"/>
  <c r="F30" i="3"/>
  <c r="F15" i="3"/>
  <c r="G30" i="3"/>
  <c r="F29" i="3"/>
  <c r="G29" i="3"/>
  <c r="F28" i="3"/>
  <c r="G28" i="3"/>
  <c r="F27" i="3"/>
  <c r="G27" i="3"/>
  <c r="F26" i="3"/>
  <c r="G26" i="3"/>
  <c r="F25" i="3"/>
  <c r="G25" i="3"/>
  <c r="F24" i="3"/>
  <c r="G24" i="3"/>
  <c r="F23" i="3"/>
  <c r="G23" i="3"/>
  <c r="F22" i="3"/>
  <c r="G22" i="3"/>
  <c r="F21" i="3"/>
  <c r="G21" i="3"/>
  <c r="F20" i="3"/>
  <c r="G20" i="3"/>
  <c r="F19" i="3"/>
  <c r="G19" i="3"/>
  <c r="F18" i="3"/>
  <c r="G18" i="3"/>
  <c r="F17" i="3"/>
  <c r="G17" i="3"/>
  <c r="F16" i="3"/>
  <c r="G16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5" i="3"/>
  <c r="G5" i="3"/>
  <c r="N7" i="20"/>
  <c r="N6" i="20"/>
  <c r="N5" i="20"/>
  <c r="L6" i="20"/>
  <c r="L5" i="20"/>
  <c r="L4" i="20"/>
  <c r="I6" i="20"/>
  <c r="F7" i="20"/>
  <c r="F4" i="20"/>
  <c r="G7" i="20"/>
  <c r="F6" i="20"/>
  <c r="G6" i="20"/>
  <c r="F5" i="20"/>
  <c r="G5" i="20"/>
  <c r="F4" i="8"/>
  <c r="F7" i="8"/>
  <c r="G4" i="8"/>
  <c r="I4" i="8"/>
  <c r="J4" i="8"/>
  <c r="L4" i="8"/>
  <c r="O4" i="8"/>
  <c r="P4" i="8"/>
  <c r="F5" i="8"/>
  <c r="G5" i="8"/>
  <c r="I5" i="8"/>
  <c r="J5" i="8"/>
  <c r="L5" i="8"/>
  <c r="O5" i="8"/>
  <c r="P5" i="8"/>
  <c r="F6" i="8"/>
  <c r="G6" i="8"/>
  <c r="J6" i="8"/>
  <c r="L6" i="8"/>
  <c r="O6" i="8"/>
  <c r="P6" i="8"/>
  <c r="I7" i="8"/>
  <c r="J7" i="8"/>
  <c r="O7" i="8"/>
  <c r="P7" i="8"/>
  <c r="N20" i="8"/>
  <c r="N19" i="8"/>
  <c r="N17" i="8"/>
  <c r="N16" i="8"/>
  <c r="N15" i="8"/>
  <c r="N14" i="8"/>
  <c r="N13" i="8"/>
  <c r="L20" i="8"/>
  <c r="L18" i="8"/>
  <c r="L17" i="8"/>
  <c r="L16" i="8"/>
  <c r="L15" i="8"/>
  <c r="L14" i="8"/>
  <c r="L13" i="8"/>
  <c r="L12" i="8"/>
  <c r="I20" i="8"/>
  <c r="I19" i="8"/>
  <c r="I18" i="8"/>
  <c r="I17" i="8"/>
  <c r="I16" i="8"/>
  <c r="I15" i="8"/>
  <c r="I14" i="8"/>
  <c r="F20" i="8"/>
  <c r="F19" i="8"/>
  <c r="G20" i="8"/>
  <c r="F18" i="8"/>
  <c r="G18" i="8"/>
  <c r="F17" i="8"/>
  <c r="G17" i="8"/>
  <c r="F16" i="8"/>
  <c r="G16" i="8"/>
  <c r="F15" i="8"/>
  <c r="G15" i="8"/>
  <c r="F14" i="8"/>
  <c r="G14" i="8"/>
  <c r="F13" i="8"/>
  <c r="G13" i="8"/>
  <c r="F12" i="8"/>
  <c r="G12" i="8"/>
  <c r="L33" i="29"/>
  <c r="L32" i="29"/>
  <c r="L31" i="29"/>
  <c r="L30" i="29"/>
  <c r="L29" i="29"/>
  <c r="L28" i="29"/>
  <c r="L27" i="29"/>
  <c r="L26" i="29"/>
  <c r="L25" i="29"/>
  <c r="L23" i="29"/>
  <c r="L22" i="29"/>
  <c r="L21" i="29"/>
  <c r="L20" i="29"/>
  <c r="L19" i="29"/>
  <c r="L18" i="29"/>
  <c r="L17" i="29"/>
  <c r="L16" i="29"/>
  <c r="L15" i="29"/>
  <c r="L14" i="29"/>
  <c r="L13" i="29"/>
  <c r="L12" i="29"/>
  <c r="L11" i="29"/>
  <c r="L10" i="29"/>
  <c r="L9" i="29"/>
  <c r="L8" i="29"/>
  <c r="L7" i="29"/>
  <c r="L6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I6" i="29"/>
  <c r="F33" i="29"/>
  <c r="F16" i="29"/>
  <c r="G33" i="29"/>
  <c r="F32" i="29"/>
  <c r="G32" i="29"/>
  <c r="F31" i="29"/>
  <c r="G31" i="29"/>
  <c r="F30" i="29"/>
  <c r="G30" i="29"/>
  <c r="F29" i="29"/>
  <c r="G29" i="29"/>
  <c r="F28" i="29"/>
  <c r="G28" i="29"/>
  <c r="F27" i="29"/>
  <c r="G27" i="29"/>
  <c r="F26" i="29"/>
  <c r="G26" i="29"/>
  <c r="F25" i="29"/>
  <c r="G25" i="29"/>
  <c r="F24" i="29"/>
  <c r="G24" i="29"/>
  <c r="F23" i="29"/>
  <c r="G23" i="29"/>
  <c r="F22" i="29"/>
  <c r="G22" i="29"/>
  <c r="F21" i="29"/>
  <c r="G21" i="29"/>
  <c r="F20" i="29"/>
  <c r="G20" i="29"/>
  <c r="F19" i="29"/>
  <c r="G19" i="29"/>
  <c r="F18" i="29"/>
  <c r="G18" i="29"/>
  <c r="F17" i="29"/>
  <c r="G17" i="29"/>
  <c r="F15" i="29"/>
  <c r="G15" i="29"/>
  <c r="F14" i="29"/>
  <c r="G14" i="29"/>
  <c r="F13" i="29"/>
  <c r="G13" i="29"/>
  <c r="F12" i="29"/>
  <c r="G12" i="29"/>
  <c r="F11" i="29"/>
  <c r="G11" i="29"/>
  <c r="F10" i="29"/>
  <c r="G10" i="29"/>
  <c r="F9" i="29"/>
  <c r="G9" i="29"/>
  <c r="F8" i="29"/>
  <c r="G8" i="29"/>
  <c r="F7" i="29"/>
  <c r="G7" i="29"/>
  <c r="F6" i="29"/>
  <c r="G6" i="29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0" i="35"/>
  <c r="L26" i="35"/>
  <c r="L25" i="35"/>
  <c r="L24" i="35"/>
  <c r="L23" i="35"/>
  <c r="L22" i="35"/>
  <c r="L20" i="35"/>
  <c r="L19" i="35"/>
  <c r="L18" i="35"/>
  <c r="L17" i="35"/>
  <c r="L16" i="35"/>
  <c r="L15" i="35"/>
  <c r="L14" i="35"/>
  <c r="L13" i="35"/>
  <c r="L12" i="35"/>
  <c r="L11" i="35"/>
  <c r="L10" i="35"/>
  <c r="I23" i="35"/>
  <c r="I21" i="35"/>
  <c r="I16" i="35"/>
  <c r="I14" i="35"/>
  <c r="F26" i="35"/>
  <c r="F25" i="35"/>
  <c r="G26" i="35"/>
  <c r="G24" i="35"/>
  <c r="F23" i="35"/>
  <c r="G23" i="35"/>
  <c r="F22" i="35"/>
  <c r="G22" i="35"/>
  <c r="F21" i="35"/>
  <c r="G21" i="35"/>
  <c r="F20" i="35"/>
  <c r="G20" i="35"/>
  <c r="F19" i="35"/>
  <c r="G19" i="35"/>
  <c r="F18" i="35"/>
  <c r="G18" i="35"/>
  <c r="F17" i="35"/>
  <c r="G17" i="35"/>
  <c r="F16" i="35"/>
  <c r="G16" i="35"/>
  <c r="F15" i="35"/>
  <c r="G15" i="35"/>
  <c r="F14" i="35"/>
  <c r="G14" i="35"/>
  <c r="F13" i="35"/>
  <c r="G13" i="35"/>
  <c r="F12" i="35"/>
  <c r="G12" i="35"/>
  <c r="F11" i="35"/>
  <c r="G11" i="35"/>
  <c r="F10" i="35"/>
  <c r="G10" i="35"/>
  <c r="L8" i="31"/>
  <c r="L6" i="31"/>
  <c r="L5" i="31"/>
  <c r="L4" i="31"/>
  <c r="I4" i="31"/>
  <c r="F8" i="31"/>
  <c r="F7" i="31"/>
  <c r="G8" i="31"/>
  <c r="F6" i="31"/>
  <c r="G6" i="31"/>
  <c r="I6" i="31"/>
  <c r="J6" i="31"/>
  <c r="P6" i="31"/>
  <c r="F5" i="31"/>
  <c r="G5" i="31"/>
  <c r="F4" i="31"/>
  <c r="G4" i="31"/>
  <c r="L33" i="30"/>
  <c r="L32" i="30"/>
  <c r="L31" i="30"/>
  <c r="L30" i="30"/>
  <c r="L29" i="30"/>
  <c r="L28" i="30"/>
  <c r="L27" i="30"/>
  <c r="L26" i="30"/>
  <c r="L25" i="30"/>
  <c r="L24" i="30"/>
  <c r="L23" i="30"/>
  <c r="L22" i="30"/>
  <c r="L21" i="30"/>
  <c r="L19" i="30"/>
  <c r="L18" i="30"/>
  <c r="L17" i="30"/>
  <c r="L16" i="30"/>
  <c r="L15" i="30"/>
  <c r="L14" i="30"/>
  <c r="L13" i="30"/>
  <c r="I33" i="30"/>
  <c r="I32" i="30"/>
  <c r="I31" i="30"/>
  <c r="I30" i="30"/>
  <c r="I29" i="30"/>
  <c r="I28" i="30"/>
  <c r="I27" i="30"/>
  <c r="I26" i="30"/>
  <c r="I25" i="30"/>
  <c r="I24" i="30"/>
  <c r="I22" i="30"/>
  <c r="I21" i="30"/>
  <c r="I20" i="30"/>
  <c r="I19" i="30"/>
  <c r="I17" i="30"/>
  <c r="I16" i="30"/>
  <c r="F33" i="30"/>
  <c r="F31" i="30"/>
  <c r="G33" i="30"/>
  <c r="F32" i="30"/>
  <c r="G32" i="30"/>
  <c r="F30" i="30"/>
  <c r="G30" i="30"/>
  <c r="F29" i="30"/>
  <c r="G29" i="30"/>
  <c r="F28" i="30"/>
  <c r="G28" i="30"/>
  <c r="F27" i="30"/>
  <c r="G27" i="30"/>
  <c r="F26" i="30"/>
  <c r="G26" i="30"/>
  <c r="F25" i="30"/>
  <c r="G25" i="30"/>
  <c r="F24" i="30"/>
  <c r="G24" i="30"/>
  <c r="F23" i="30"/>
  <c r="G23" i="30"/>
  <c r="F22" i="30"/>
  <c r="G22" i="30"/>
  <c r="F21" i="30"/>
  <c r="G21" i="30"/>
  <c r="F20" i="30"/>
  <c r="G20" i="30"/>
  <c r="F19" i="30"/>
  <c r="G19" i="30"/>
  <c r="F18" i="30"/>
  <c r="G18" i="30"/>
  <c r="F17" i="30"/>
  <c r="G17" i="30"/>
  <c r="F16" i="30"/>
  <c r="G16" i="30"/>
  <c r="F15" i="30"/>
  <c r="G15" i="30"/>
  <c r="F14" i="30"/>
  <c r="G14" i="30"/>
  <c r="F13" i="30"/>
  <c r="G13" i="30"/>
  <c r="N7" i="30"/>
  <c r="N6" i="30"/>
  <c r="L7" i="30"/>
  <c r="L6" i="30"/>
  <c r="L5" i="30"/>
  <c r="I5" i="30"/>
  <c r="F7" i="30"/>
  <c r="F4" i="30"/>
  <c r="G7" i="30"/>
  <c r="F6" i="30"/>
  <c r="G6" i="30"/>
  <c r="F5" i="30"/>
  <c r="G5" i="30"/>
  <c r="N20" i="26"/>
  <c r="N19" i="26"/>
  <c r="N18" i="26"/>
  <c r="N17" i="26"/>
  <c r="N16" i="26"/>
  <c r="N15" i="26"/>
  <c r="N14" i="26"/>
  <c r="N13" i="26"/>
  <c r="N11" i="26"/>
  <c r="N10" i="26"/>
  <c r="N9" i="26"/>
  <c r="N8" i="26"/>
  <c r="F8" i="26"/>
  <c r="F5" i="26"/>
  <c r="G8" i="26"/>
  <c r="I8" i="26"/>
  <c r="J8" i="26"/>
  <c r="L8" i="26"/>
  <c r="P8" i="26"/>
  <c r="N7" i="26"/>
  <c r="N6" i="26"/>
  <c r="N5" i="26"/>
  <c r="N4" i="26"/>
  <c r="L20" i="26"/>
  <c r="L19" i="26"/>
  <c r="L18" i="26"/>
  <c r="L17" i="26"/>
  <c r="L15" i="26"/>
  <c r="L14" i="26"/>
  <c r="L13" i="26"/>
  <c r="L12" i="26"/>
  <c r="L11" i="26"/>
  <c r="L10" i="26"/>
  <c r="L9" i="26"/>
  <c r="L7" i="26"/>
  <c r="L6" i="26"/>
  <c r="L5" i="26"/>
  <c r="I20" i="26"/>
  <c r="I19" i="26"/>
  <c r="I18" i="26"/>
  <c r="I17" i="26"/>
  <c r="I16" i="26"/>
  <c r="I15" i="26"/>
  <c r="I14" i="26"/>
  <c r="I12" i="26"/>
  <c r="I5" i="26"/>
  <c r="F20" i="26"/>
  <c r="G20" i="26"/>
  <c r="F19" i="26"/>
  <c r="G19" i="26"/>
  <c r="F18" i="26"/>
  <c r="G18" i="26"/>
  <c r="F17" i="26"/>
  <c r="G17" i="26"/>
  <c r="F16" i="26"/>
  <c r="G16" i="26"/>
  <c r="F15" i="26"/>
  <c r="G15" i="26"/>
  <c r="F14" i="26"/>
  <c r="G14" i="26"/>
  <c r="F13" i="26"/>
  <c r="G13" i="26"/>
  <c r="F12" i="26"/>
  <c r="G12" i="26"/>
  <c r="F11" i="26"/>
  <c r="G11" i="26"/>
  <c r="F10" i="26"/>
  <c r="G10" i="26"/>
  <c r="F9" i="26"/>
  <c r="G9" i="26"/>
  <c r="F7" i="26"/>
  <c r="G7" i="26"/>
  <c r="F6" i="26"/>
  <c r="G6" i="26"/>
  <c r="F4" i="26"/>
  <c r="G4" i="26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L5" i="25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6" i="25"/>
  <c r="I15" i="25"/>
  <c r="I14" i="25"/>
  <c r="I13" i="25"/>
  <c r="I12" i="25"/>
  <c r="I11" i="25"/>
  <c r="I10" i="25"/>
  <c r="I9" i="25"/>
  <c r="I8" i="25"/>
  <c r="I7" i="25"/>
  <c r="I6" i="25"/>
  <c r="F34" i="25"/>
  <c r="F15" i="25"/>
  <c r="G34" i="25"/>
  <c r="F33" i="25"/>
  <c r="G33" i="25"/>
  <c r="F32" i="25"/>
  <c r="G32" i="25"/>
  <c r="F31" i="25"/>
  <c r="G31" i="25"/>
  <c r="F30" i="25"/>
  <c r="G30" i="25"/>
  <c r="F29" i="25"/>
  <c r="G29" i="25"/>
  <c r="F28" i="25"/>
  <c r="G28" i="25"/>
  <c r="F27" i="25"/>
  <c r="G27" i="25"/>
  <c r="F26" i="25"/>
  <c r="G26" i="25"/>
  <c r="F25" i="25"/>
  <c r="G25" i="25"/>
  <c r="F24" i="25"/>
  <c r="G24" i="25"/>
  <c r="F23" i="25"/>
  <c r="G23" i="25"/>
  <c r="F22" i="25"/>
  <c r="G22" i="25"/>
  <c r="F21" i="25"/>
  <c r="G21" i="25"/>
  <c r="F20" i="25"/>
  <c r="G20" i="25"/>
  <c r="F19" i="25"/>
  <c r="G19" i="25"/>
  <c r="F18" i="25"/>
  <c r="G18" i="25"/>
  <c r="F17" i="25"/>
  <c r="G17" i="25"/>
  <c r="F16" i="25"/>
  <c r="G16" i="25"/>
  <c r="F14" i="25"/>
  <c r="G14" i="25"/>
  <c r="F13" i="25"/>
  <c r="G13" i="25"/>
  <c r="F12" i="25"/>
  <c r="G12" i="25"/>
  <c r="F11" i="25"/>
  <c r="G11" i="25"/>
  <c r="F10" i="25"/>
  <c r="G10" i="25"/>
  <c r="F9" i="25"/>
  <c r="G9" i="25"/>
  <c r="F8" i="25"/>
  <c r="G8" i="25"/>
  <c r="F7" i="25"/>
  <c r="G7" i="25"/>
  <c r="F6" i="25"/>
  <c r="G6" i="25"/>
  <c r="F5" i="25"/>
  <c r="G5" i="25"/>
  <c r="N30" i="3"/>
  <c r="N29" i="3"/>
  <c r="N28" i="3"/>
  <c r="N27" i="3"/>
  <c r="N26" i="3"/>
  <c r="N25" i="3"/>
  <c r="N24" i="3"/>
  <c r="N23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34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0" i="27"/>
  <c r="N19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5" i="27"/>
  <c r="N33" i="30"/>
  <c r="N32" i="30"/>
  <c r="N31" i="30"/>
  <c r="N30" i="30"/>
  <c r="N29" i="30"/>
  <c r="N28" i="30"/>
  <c r="N27" i="30"/>
  <c r="N26" i="30"/>
  <c r="N25" i="30"/>
  <c r="N24" i="30"/>
  <c r="N23" i="30"/>
  <c r="N22" i="30"/>
  <c r="N21" i="30"/>
  <c r="N19" i="30"/>
  <c r="N18" i="30"/>
  <c r="N17" i="30"/>
  <c r="N16" i="30"/>
  <c r="N15" i="30"/>
  <c r="N14" i="30"/>
  <c r="N13" i="30"/>
  <c r="N33" i="29"/>
  <c r="N32" i="29"/>
  <c r="N31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N7" i="25"/>
  <c r="N6" i="25"/>
  <c r="N5" i="25"/>
  <c r="N34" i="25"/>
  <c r="N33" i="25"/>
  <c r="N32" i="25"/>
  <c r="N31" i="25"/>
  <c r="N30" i="25"/>
  <c r="N29" i="25"/>
  <c r="N28" i="25"/>
  <c r="N27" i="25"/>
  <c r="N26" i="25"/>
  <c r="N25" i="25"/>
  <c r="N24" i="25"/>
  <c r="F34" i="27"/>
  <c r="F20" i="27"/>
  <c r="G34" i="27"/>
  <c r="I34" i="27"/>
  <c r="J34" i="27"/>
  <c r="L34" i="27"/>
  <c r="P34" i="27"/>
  <c r="F33" i="27"/>
  <c r="G33" i="27"/>
  <c r="I33" i="27"/>
  <c r="J33" i="27"/>
  <c r="L33" i="27"/>
  <c r="P33" i="27"/>
  <c r="F32" i="27"/>
  <c r="G32" i="27"/>
  <c r="I32" i="27"/>
  <c r="J32" i="27"/>
  <c r="L32" i="27"/>
  <c r="P32" i="27"/>
  <c r="F31" i="27"/>
  <c r="G31" i="27"/>
  <c r="J31" i="27"/>
  <c r="L31" i="27"/>
  <c r="P31" i="27"/>
  <c r="F30" i="27"/>
  <c r="G30" i="27"/>
  <c r="I30" i="27"/>
  <c r="J30" i="27"/>
  <c r="L30" i="27"/>
  <c r="P30" i="27"/>
  <c r="F29" i="27"/>
  <c r="G29" i="27"/>
  <c r="I29" i="27"/>
  <c r="J29" i="27"/>
  <c r="L29" i="27"/>
  <c r="P29" i="27"/>
  <c r="F28" i="27"/>
  <c r="G28" i="27"/>
  <c r="I28" i="27"/>
  <c r="J28" i="27"/>
  <c r="L28" i="27"/>
  <c r="P28" i="27"/>
  <c r="F27" i="27"/>
  <c r="G27" i="27"/>
  <c r="I27" i="27"/>
  <c r="J27" i="27"/>
  <c r="L27" i="27"/>
  <c r="P27" i="27"/>
  <c r="F26" i="27"/>
  <c r="G26" i="27"/>
  <c r="I26" i="27"/>
  <c r="J26" i="27"/>
  <c r="L26" i="27"/>
  <c r="P26" i="27"/>
  <c r="F25" i="27"/>
  <c r="G25" i="27"/>
  <c r="I25" i="27"/>
  <c r="J25" i="27"/>
  <c r="L25" i="27"/>
  <c r="P25" i="27"/>
  <c r="F24" i="27"/>
  <c r="G24" i="27"/>
  <c r="I24" i="27"/>
  <c r="J24" i="27"/>
  <c r="L24" i="27"/>
  <c r="P24" i="27"/>
  <c r="F23" i="27"/>
  <c r="G23" i="27"/>
  <c r="I23" i="27"/>
  <c r="J23" i="27"/>
  <c r="L23" i="27"/>
  <c r="P23" i="27"/>
  <c r="F22" i="27"/>
  <c r="G22" i="27"/>
  <c r="I22" i="27"/>
  <c r="J22" i="27"/>
  <c r="L22" i="27"/>
  <c r="P22" i="27"/>
  <c r="F21" i="27"/>
  <c r="G21" i="27"/>
  <c r="I21" i="27"/>
  <c r="J21" i="27"/>
  <c r="L21" i="27"/>
  <c r="P21" i="27"/>
  <c r="I20" i="27"/>
  <c r="J20" i="27"/>
  <c r="L20" i="27"/>
  <c r="P20" i="27"/>
  <c r="F19" i="27"/>
  <c r="G19" i="27"/>
  <c r="I19" i="27"/>
  <c r="J19" i="27"/>
  <c r="L19" i="27"/>
  <c r="P19" i="27"/>
  <c r="F18" i="27"/>
  <c r="G18" i="27"/>
  <c r="I18" i="27"/>
  <c r="J18" i="27"/>
  <c r="L18" i="27"/>
  <c r="P18" i="27"/>
  <c r="F17" i="27"/>
  <c r="G17" i="27"/>
  <c r="I17" i="27"/>
  <c r="J17" i="27"/>
  <c r="L17" i="27"/>
  <c r="P17" i="27"/>
  <c r="F16" i="27"/>
  <c r="G16" i="27"/>
  <c r="I16" i="27"/>
  <c r="J16" i="27"/>
  <c r="L16" i="27"/>
  <c r="P16" i="27"/>
  <c r="F15" i="27"/>
  <c r="G15" i="27"/>
  <c r="I15" i="27"/>
  <c r="J15" i="27"/>
  <c r="L15" i="27"/>
  <c r="P15" i="27"/>
  <c r="F14" i="27"/>
  <c r="G14" i="27"/>
  <c r="I14" i="27"/>
  <c r="J14" i="27"/>
  <c r="L14" i="27"/>
  <c r="P14" i="27"/>
  <c r="F13" i="27"/>
  <c r="G13" i="27"/>
  <c r="I13" i="27"/>
  <c r="J13" i="27"/>
  <c r="L13" i="27"/>
  <c r="P13" i="27"/>
  <c r="F12" i="27"/>
  <c r="G12" i="27"/>
  <c r="I12" i="27"/>
  <c r="J12" i="27"/>
  <c r="L12" i="27"/>
  <c r="P12" i="27"/>
  <c r="F11" i="27"/>
  <c r="G11" i="27"/>
  <c r="I11" i="27"/>
  <c r="J11" i="27"/>
  <c r="P11" i="27"/>
  <c r="F10" i="27"/>
  <c r="G10" i="27"/>
  <c r="I10" i="27"/>
  <c r="J10" i="27"/>
  <c r="L10" i="27"/>
  <c r="P10" i="27"/>
  <c r="F9" i="27"/>
  <c r="G9" i="27"/>
  <c r="I9" i="27"/>
  <c r="J9" i="27"/>
  <c r="L9" i="27"/>
  <c r="P9" i="27"/>
  <c r="F8" i="27"/>
  <c r="G8" i="27"/>
  <c r="I8" i="27"/>
  <c r="J8" i="27"/>
  <c r="L8" i="27"/>
  <c r="P8" i="27"/>
  <c r="F7" i="27"/>
  <c r="G7" i="27"/>
  <c r="I7" i="27"/>
  <c r="J7" i="27"/>
  <c r="L7" i="27"/>
  <c r="P7" i="27"/>
  <c r="F6" i="27"/>
  <c r="G6" i="27"/>
  <c r="I6" i="27"/>
  <c r="J6" i="27"/>
  <c r="L6" i="27"/>
  <c r="P6" i="27"/>
  <c r="F5" i="27"/>
  <c r="G5" i="27"/>
  <c r="I5" i="27"/>
  <c r="J5" i="27"/>
  <c r="L5" i="27"/>
  <c r="P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22" i="27"/>
  <c r="O21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O7" i="27"/>
  <c r="O6" i="27"/>
  <c r="O5" i="27"/>
  <c r="F25" i="31"/>
  <c r="F16" i="31"/>
  <c r="G25" i="31"/>
  <c r="J25" i="31"/>
  <c r="L25" i="31"/>
  <c r="P25" i="31"/>
  <c r="F24" i="31"/>
  <c r="G24" i="31"/>
  <c r="I24" i="31"/>
  <c r="J24" i="31"/>
  <c r="P24" i="31"/>
  <c r="F23" i="31"/>
  <c r="G23" i="31"/>
  <c r="I23" i="31"/>
  <c r="J23" i="31"/>
  <c r="L23" i="31"/>
  <c r="P23" i="31"/>
  <c r="F22" i="31"/>
  <c r="G22" i="31"/>
  <c r="I22" i="31"/>
  <c r="J22" i="31"/>
  <c r="L22" i="31"/>
  <c r="P22" i="31"/>
  <c r="F21" i="31"/>
  <c r="G21" i="31"/>
  <c r="I21" i="31"/>
  <c r="J21" i="31"/>
  <c r="L21" i="31"/>
  <c r="P21" i="31"/>
  <c r="F20" i="31"/>
  <c r="G20" i="31"/>
  <c r="I20" i="31"/>
  <c r="J20" i="31"/>
  <c r="L20" i="31"/>
  <c r="P20" i="31"/>
  <c r="F19" i="31"/>
  <c r="G19" i="31"/>
  <c r="I19" i="31"/>
  <c r="J19" i="31"/>
  <c r="L19" i="31"/>
  <c r="P19" i="31"/>
  <c r="F18" i="31"/>
  <c r="G18" i="31"/>
  <c r="I18" i="31"/>
  <c r="J18" i="31"/>
  <c r="L18" i="31"/>
  <c r="P18" i="31"/>
  <c r="F17" i="31"/>
  <c r="G17" i="31"/>
  <c r="I17" i="31"/>
  <c r="J17" i="31"/>
  <c r="L17" i="31"/>
  <c r="P17" i="31"/>
  <c r="I16" i="31"/>
  <c r="J16" i="31"/>
  <c r="L16" i="31"/>
  <c r="P16" i="31"/>
  <c r="O25" i="31"/>
  <c r="O24" i="31"/>
  <c r="O23" i="31"/>
  <c r="O22" i="31"/>
  <c r="O21" i="31"/>
  <c r="O20" i="31"/>
  <c r="O19" i="31"/>
  <c r="O18" i="31"/>
  <c r="O17" i="31"/>
  <c r="O16" i="31"/>
  <c r="F20" i="32"/>
  <c r="F12" i="32"/>
  <c r="G20" i="32"/>
  <c r="I20" i="32"/>
  <c r="J20" i="32"/>
  <c r="N20" i="32"/>
  <c r="P20" i="32"/>
  <c r="N6" i="32"/>
  <c r="N5" i="32"/>
  <c r="N19" i="32"/>
  <c r="N17" i="32"/>
  <c r="N16" i="32"/>
  <c r="N15" i="32"/>
  <c r="N14" i="32"/>
  <c r="N13" i="32"/>
  <c r="N12" i="32"/>
  <c r="N11" i="32"/>
  <c r="N10" i="32"/>
  <c r="N9" i="32"/>
  <c r="N8" i="32"/>
  <c r="N7" i="32"/>
  <c r="L19" i="32"/>
  <c r="L18" i="32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F19" i="32"/>
  <c r="G19" i="32"/>
  <c r="I19" i="32"/>
  <c r="J19" i="32"/>
  <c r="F18" i="32"/>
  <c r="G18" i="32"/>
  <c r="I18" i="32"/>
  <c r="J18" i="32"/>
  <c r="F17" i="32"/>
  <c r="G17" i="32"/>
  <c r="I17" i="32"/>
  <c r="J17" i="32"/>
  <c r="F16" i="32"/>
  <c r="G16" i="32"/>
  <c r="I16" i="32"/>
  <c r="J16" i="32"/>
  <c r="F15" i="32"/>
  <c r="G15" i="32"/>
  <c r="I15" i="32"/>
  <c r="J15" i="32"/>
  <c r="F14" i="32"/>
  <c r="G14" i="32"/>
  <c r="I14" i="32"/>
  <c r="J14" i="32"/>
  <c r="F13" i="32"/>
  <c r="G13" i="32"/>
  <c r="I13" i="32"/>
  <c r="J13" i="32"/>
  <c r="I12" i="32"/>
  <c r="J12" i="32"/>
  <c r="F11" i="32"/>
  <c r="G11" i="32"/>
  <c r="J11" i="32"/>
  <c r="F10" i="32"/>
  <c r="G10" i="32"/>
  <c r="I10" i="32"/>
  <c r="J10" i="32"/>
  <c r="F9" i="32"/>
  <c r="G9" i="32"/>
  <c r="I9" i="32"/>
  <c r="J9" i="32"/>
  <c r="F8" i="32"/>
  <c r="G8" i="32"/>
  <c r="I8" i="32"/>
  <c r="J8" i="32"/>
  <c r="F7" i="32"/>
  <c r="G7" i="32"/>
  <c r="I7" i="32"/>
  <c r="J7" i="32"/>
  <c r="F6" i="32"/>
  <c r="G6" i="32"/>
  <c r="I6" i="32"/>
  <c r="J6" i="32"/>
  <c r="F5" i="32"/>
  <c r="G5" i="32"/>
  <c r="I5" i="32"/>
  <c r="J5" i="32"/>
  <c r="J20" i="35"/>
  <c r="P20" i="35"/>
  <c r="J19" i="35"/>
  <c r="P19" i="35"/>
  <c r="J15" i="35"/>
  <c r="P15" i="35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13" i="29"/>
  <c r="J12" i="29"/>
  <c r="J11" i="29"/>
  <c r="J10" i="29"/>
  <c r="J9" i="29"/>
  <c r="J8" i="29"/>
  <c r="J7" i="29"/>
  <c r="J6" i="29"/>
  <c r="L23" i="20"/>
  <c r="L22" i="20"/>
  <c r="L21" i="20"/>
  <c r="L20" i="20"/>
  <c r="L19" i="20"/>
  <c r="L18" i="20"/>
  <c r="L17" i="20"/>
  <c r="L16" i="20"/>
  <c r="L15" i="20"/>
  <c r="L14" i="20"/>
  <c r="L13" i="20"/>
  <c r="L12" i="20"/>
  <c r="L25" i="20"/>
  <c r="F25" i="20"/>
  <c r="F17" i="20"/>
  <c r="G25" i="20"/>
  <c r="I25" i="20"/>
  <c r="J25" i="20"/>
  <c r="F24" i="20"/>
  <c r="G24" i="20"/>
  <c r="I24" i="20"/>
  <c r="J24" i="20"/>
  <c r="F23" i="20"/>
  <c r="G23" i="20"/>
  <c r="I23" i="20"/>
  <c r="J23" i="20"/>
  <c r="F22" i="20"/>
  <c r="G22" i="20"/>
  <c r="I22" i="20"/>
  <c r="J22" i="20"/>
  <c r="F21" i="20"/>
  <c r="G21" i="20"/>
  <c r="I21" i="20"/>
  <c r="J21" i="20"/>
  <c r="F20" i="20"/>
  <c r="G20" i="20"/>
  <c r="I20" i="20"/>
  <c r="J20" i="20"/>
  <c r="F19" i="20"/>
  <c r="G19" i="20"/>
  <c r="I19" i="20"/>
  <c r="J19" i="20"/>
  <c r="F18" i="20"/>
  <c r="G18" i="20"/>
  <c r="J18" i="20"/>
  <c r="I17" i="20"/>
  <c r="J17" i="20"/>
  <c r="F16" i="20"/>
  <c r="G16" i="20"/>
  <c r="I16" i="20"/>
  <c r="J16" i="20"/>
  <c r="F15" i="20"/>
  <c r="G15" i="20"/>
  <c r="I15" i="20"/>
  <c r="J15" i="20"/>
  <c r="F14" i="20"/>
  <c r="G14" i="20"/>
  <c r="I14" i="20"/>
  <c r="J14" i="20"/>
  <c r="F13" i="20"/>
  <c r="G13" i="20"/>
  <c r="I13" i="20"/>
  <c r="J13" i="20"/>
  <c r="F12" i="20"/>
  <c r="G12" i="20"/>
  <c r="I12" i="20"/>
  <c r="J12" i="20"/>
  <c r="O7" i="20"/>
  <c r="I7" i="20"/>
  <c r="J7" i="20"/>
  <c r="J6" i="20"/>
  <c r="J5" i="20"/>
  <c r="I4" i="20"/>
  <c r="J4" i="20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I5" i="25"/>
  <c r="J5" i="25"/>
  <c r="N8" i="24"/>
  <c r="N5" i="24"/>
  <c r="N7" i="24"/>
  <c r="I7" i="24"/>
  <c r="I5" i="24"/>
  <c r="J20" i="26"/>
  <c r="P20" i="26"/>
  <c r="J19" i="26"/>
  <c r="P19" i="26"/>
  <c r="J18" i="26"/>
  <c r="P18" i="26"/>
  <c r="J17" i="26"/>
  <c r="P17" i="26"/>
  <c r="J16" i="26"/>
  <c r="P16" i="26"/>
  <c r="J15" i="26"/>
  <c r="P15" i="26"/>
  <c r="J14" i="26"/>
  <c r="P14" i="26"/>
  <c r="I13" i="26"/>
  <c r="J13" i="26"/>
  <c r="P13" i="26"/>
  <c r="J12" i="26"/>
  <c r="P12" i="26"/>
  <c r="J11" i="26"/>
  <c r="P11" i="26"/>
  <c r="I10" i="26"/>
  <c r="J10" i="26"/>
  <c r="P10" i="26"/>
  <c r="I9" i="26"/>
  <c r="J9" i="26"/>
  <c r="P9" i="26"/>
  <c r="I7" i="26"/>
  <c r="J7" i="26"/>
  <c r="P7" i="26"/>
  <c r="I6" i="26"/>
  <c r="J6" i="26"/>
  <c r="P6" i="26"/>
  <c r="J5" i="26"/>
  <c r="P5" i="26"/>
  <c r="I4" i="26"/>
  <c r="J4" i="26"/>
  <c r="P4" i="26"/>
  <c r="O20" i="26"/>
  <c r="O19" i="26"/>
  <c r="O18" i="26"/>
  <c r="O17" i="26"/>
  <c r="O16" i="26"/>
  <c r="O15" i="26"/>
  <c r="O14" i="26"/>
  <c r="O13" i="26"/>
  <c r="O12" i="26"/>
  <c r="O11" i="26"/>
  <c r="O10" i="26"/>
  <c r="O9" i="26"/>
  <c r="O8" i="26"/>
  <c r="O7" i="26"/>
  <c r="O6" i="26"/>
  <c r="O5" i="26"/>
  <c r="O4" i="26"/>
  <c r="J33" i="30"/>
  <c r="P33" i="30"/>
  <c r="J32" i="30"/>
  <c r="P32" i="30"/>
  <c r="J31" i="30"/>
  <c r="P31" i="30"/>
  <c r="J30" i="30"/>
  <c r="P30" i="30"/>
  <c r="J29" i="30"/>
  <c r="P29" i="30"/>
  <c r="J28" i="30"/>
  <c r="P28" i="30"/>
  <c r="J27" i="30"/>
  <c r="P27" i="30"/>
  <c r="J26" i="30"/>
  <c r="P26" i="30"/>
  <c r="J25" i="30"/>
  <c r="P25" i="30"/>
  <c r="J24" i="30"/>
  <c r="P24" i="30"/>
  <c r="J23" i="30"/>
  <c r="P23" i="30"/>
  <c r="J22" i="30"/>
  <c r="P22" i="30"/>
  <c r="J21" i="30"/>
  <c r="P21" i="30"/>
  <c r="J20" i="30"/>
  <c r="P20" i="30"/>
  <c r="J19" i="30"/>
  <c r="P19" i="30"/>
  <c r="I18" i="30"/>
  <c r="J18" i="30"/>
  <c r="P18" i="30"/>
  <c r="J17" i="30"/>
  <c r="P17" i="30"/>
  <c r="J16" i="30"/>
  <c r="P16" i="30"/>
  <c r="I15" i="30"/>
  <c r="J15" i="30"/>
  <c r="P15" i="30"/>
  <c r="I14" i="30"/>
  <c r="J14" i="30"/>
  <c r="P14" i="30"/>
  <c r="I13" i="30"/>
  <c r="J13" i="30"/>
  <c r="P13" i="30"/>
  <c r="O33" i="30"/>
  <c r="O32" i="30"/>
  <c r="O31" i="30"/>
  <c r="O30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J20" i="8"/>
  <c r="J30" i="3"/>
  <c r="P30" i="3"/>
  <c r="J29" i="3"/>
  <c r="P29" i="3"/>
  <c r="J28" i="3"/>
  <c r="P28" i="3"/>
  <c r="J27" i="3"/>
  <c r="P27" i="3"/>
  <c r="J26" i="3"/>
  <c r="P26" i="3"/>
  <c r="J25" i="3"/>
  <c r="P25" i="3"/>
  <c r="J24" i="3"/>
  <c r="P24" i="3"/>
  <c r="J23" i="3"/>
  <c r="P23" i="3"/>
  <c r="J22" i="3"/>
  <c r="P22" i="3"/>
  <c r="J21" i="3"/>
  <c r="P21" i="3"/>
  <c r="J20" i="3"/>
  <c r="P20" i="3"/>
  <c r="J19" i="3"/>
  <c r="P19" i="3"/>
  <c r="J18" i="3"/>
  <c r="P18" i="3"/>
  <c r="J17" i="3"/>
  <c r="P17" i="3"/>
  <c r="J16" i="3"/>
  <c r="P16" i="3"/>
  <c r="J15" i="3"/>
  <c r="P15" i="3"/>
  <c r="J14" i="3"/>
  <c r="P14" i="3"/>
  <c r="J13" i="3"/>
  <c r="P13" i="3"/>
  <c r="J12" i="3"/>
  <c r="P12" i="3"/>
  <c r="J11" i="3"/>
  <c r="P11" i="3"/>
  <c r="J10" i="3"/>
  <c r="P10" i="3"/>
  <c r="J9" i="3"/>
  <c r="P9" i="3"/>
  <c r="J8" i="3"/>
  <c r="P8" i="3"/>
  <c r="J7" i="3"/>
  <c r="P7" i="3"/>
  <c r="J6" i="3"/>
  <c r="P6" i="3"/>
  <c r="J5" i="3"/>
  <c r="P5" i="3"/>
  <c r="P34" i="25"/>
  <c r="P33" i="25"/>
  <c r="P32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P12" i="25"/>
  <c r="P11" i="25"/>
  <c r="P10" i="25"/>
  <c r="P9" i="25"/>
  <c r="P8" i="25"/>
  <c r="P7" i="25"/>
  <c r="P6" i="25"/>
  <c r="P5" i="25"/>
  <c r="O34" i="25"/>
  <c r="O33" i="25"/>
  <c r="O32" i="25"/>
  <c r="O31" i="25"/>
  <c r="O30" i="25"/>
  <c r="O29" i="25"/>
  <c r="O28" i="25"/>
  <c r="O27" i="25"/>
  <c r="O26" i="25"/>
  <c r="O25" i="25"/>
  <c r="O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11" i="25"/>
  <c r="O10" i="25"/>
  <c r="O9" i="25"/>
  <c r="O8" i="25"/>
  <c r="O7" i="25"/>
  <c r="O6" i="25"/>
  <c r="O5" i="25"/>
  <c r="O15" i="35"/>
  <c r="O20" i="35"/>
  <c r="O19" i="35"/>
  <c r="P18" i="6"/>
  <c r="P16" i="6"/>
  <c r="P15" i="6"/>
  <c r="P14" i="6"/>
  <c r="P13" i="6"/>
  <c r="P12" i="6"/>
  <c r="P11" i="6"/>
  <c r="P10" i="6"/>
  <c r="P9" i="6"/>
  <c r="P8" i="6"/>
  <c r="P7" i="6"/>
  <c r="P6" i="6"/>
  <c r="P5" i="6"/>
  <c r="L4" i="6"/>
  <c r="J18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I7" i="30"/>
  <c r="J7" i="30"/>
  <c r="P7" i="30"/>
  <c r="J6" i="30"/>
  <c r="P6" i="30"/>
  <c r="J5" i="30"/>
  <c r="N5" i="30"/>
  <c r="P5" i="30"/>
  <c r="I4" i="30"/>
  <c r="J4" i="30"/>
  <c r="P4" i="30"/>
  <c r="O7" i="30"/>
  <c r="O6" i="30"/>
  <c r="O5" i="30"/>
  <c r="O4" i="30"/>
  <c r="J8" i="31"/>
  <c r="P8" i="31"/>
  <c r="I5" i="31"/>
  <c r="J5" i="31"/>
  <c r="P5" i="31"/>
  <c r="J4" i="31"/>
  <c r="P4" i="31"/>
  <c r="O8" i="31"/>
  <c r="O7" i="31"/>
  <c r="O6" i="31"/>
  <c r="O5" i="31"/>
  <c r="O4" i="31"/>
  <c r="I26" i="35"/>
  <c r="J26" i="35"/>
  <c r="I25" i="35"/>
  <c r="J25" i="35"/>
  <c r="I24" i="35"/>
  <c r="J24" i="35"/>
  <c r="J23" i="35"/>
  <c r="I22" i="35"/>
  <c r="J22" i="35"/>
  <c r="J21" i="35"/>
  <c r="I18" i="35"/>
  <c r="J18" i="35"/>
  <c r="I17" i="35"/>
  <c r="J17" i="35"/>
  <c r="J16" i="35"/>
  <c r="J14" i="35"/>
  <c r="I13" i="35"/>
  <c r="J13" i="35"/>
  <c r="I12" i="35"/>
  <c r="J12" i="35"/>
  <c r="J11" i="35"/>
  <c r="I10" i="35"/>
  <c r="J10" i="35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P6" i="32"/>
  <c r="P5" i="32"/>
  <c r="O20" i="32"/>
  <c r="O18" i="32"/>
  <c r="O15" i="32"/>
  <c r="O12" i="32"/>
  <c r="O11" i="32"/>
  <c r="O8" i="32"/>
  <c r="O19" i="32"/>
  <c r="O17" i="32"/>
  <c r="O16" i="32"/>
  <c r="O14" i="32"/>
  <c r="O13" i="32"/>
  <c r="O10" i="32"/>
  <c r="O9" i="32"/>
  <c r="O7" i="32"/>
  <c r="O6" i="32"/>
  <c r="O5" i="32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P12" i="29"/>
  <c r="P11" i="29"/>
  <c r="P10" i="29"/>
  <c r="P9" i="29"/>
  <c r="P8" i="29"/>
  <c r="P7" i="29"/>
  <c r="P6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O8" i="29"/>
  <c r="O7" i="29"/>
  <c r="O6" i="29"/>
  <c r="F10" i="34"/>
  <c r="F7" i="34"/>
  <c r="G10" i="34"/>
  <c r="I10" i="34"/>
  <c r="J10" i="34"/>
  <c r="L10" i="34"/>
  <c r="N10" i="34"/>
  <c r="P10" i="34"/>
  <c r="F9" i="34"/>
  <c r="G9" i="34"/>
  <c r="I9" i="34"/>
  <c r="J9" i="34"/>
  <c r="L9" i="34"/>
  <c r="N9" i="34"/>
  <c r="P9" i="34"/>
  <c r="F8" i="34"/>
  <c r="G8" i="34"/>
  <c r="I8" i="34"/>
  <c r="J8" i="34"/>
  <c r="L8" i="34"/>
  <c r="N8" i="34"/>
  <c r="P8" i="34"/>
  <c r="I7" i="34"/>
  <c r="J7" i="34"/>
  <c r="L7" i="34"/>
  <c r="N7" i="34"/>
  <c r="P7" i="34"/>
  <c r="F6" i="34"/>
  <c r="G6" i="34"/>
  <c r="I6" i="34"/>
  <c r="J6" i="34"/>
  <c r="L6" i="34"/>
  <c r="N6" i="34"/>
  <c r="P6" i="34"/>
  <c r="F5" i="34"/>
  <c r="G5" i="34"/>
  <c r="I5" i="34"/>
  <c r="J5" i="34"/>
  <c r="L5" i="34"/>
  <c r="P5" i="34"/>
  <c r="N4" i="34"/>
  <c r="F4" i="34"/>
  <c r="G4" i="34"/>
  <c r="J4" i="34"/>
  <c r="P4" i="34"/>
  <c r="O4" i="34"/>
  <c r="J8" i="24"/>
  <c r="P8" i="24"/>
  <c r="J7" i="24"/>
  <c r="P7" i="24"/>
  <c r="J6" i="24"/>
  <c r="P6" i="24"/>
  <c r="J5" i="24"/>
  <c r="P5" i="24"/>
  <c r="O9" i="24"/>
  <c r="O8" i="24"/>
  <c r="O7" i="24"/>
  <c r="O5" i="24"/>
  <c r="O6" i="24"/>
  <c r="P16" i="35"/>
  <c r="P26" i="35"/>
  <c r="P24" i="35"/>
  <c r="P22" i="35"/>
  <c r="P18" i="35"/>
  <c r="P25" i="35"/>
  <c r="P23" i="35"/>
  <c r="P21" i="35"/>
  <c r="P17" i="35"/>
  <c r="P14" i="35"/>
  <c r="P13" i="35"/>
  <c r="P12" i="35"/>
  <c r="P11" i="35"/>
  <c r="P10" i="35"/>
  <c r="J5" i="35"/>
  <c r="L5" i="35"/>
  <c r="P5" i="35"/>
  <c r="F4" i="35"/>
  <c r="F5" i="35"/>
  <c r="G4" i="35"/>
  <c r="J4" i="35"/>
  <c r="N4" i="35"/>
  <c r="P4" i="35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7" i="20"/>
  <c r="P6" i="20"/>
  <c r="P5" i="20"/>
  <c r="P4" i="20"/>
  <c r="N12" i="8"/>
  <c r="J19" i="8"/>
  <c r="P19" i="8"/>
  <c r="J18" i="8"/>
  <c r="J17" i="8"/>
  <c r="P17" i="8"/>
  <c r="J16" i="8"/>
  <c r="J15" i="8"/>
  <c r="J13" i="8"/>
  <c r="P13" i="8"/>
  <c r="I12" i="8"/>
  <c r="J12" i="8"/>
  <c r="P20" i="8"/>
  <c r="P18" i="8"/>
  <c r="P16" i="8"/>
  <c r="P12" i="8"/>
  <c r="O20" i="8"/>
  <c r="O12" i="8"/>
  <c r="P15" i="8"/>
  <c r="P4" i="6"/>
  <c r="O18" i="6"/>
  <c r="O12" i="6"/>
  <c r="O4" i="6"/>
  <c r="J19" i="1"/>
  <c r="O19" i="1"/>
  <c r="O18" i="1"/>
  <c r="O17" i="1"/>
  <c r="O16" i="1"/>
  <c r="O14" i="1"/>
  <c r="O13" i="1"/>
  <c r="O12" i="1"/>
  <c r="O11" i="1"/>
  <c r="O10" i="1"/>
  <c r="O9" i="1"/>
  <c r="O8" i="1"/>
  <c r="O6" i="1"/>
  <c r="P19" i="1"/>
  <c r="O18" i="35"/>
  <c r="O12" i="35"/>
  <c r="O11" i="35"/>
  <c r="O26" i="35"/>
  <c r="O25" i="35"/>
  <c r="O24" i="35"/>
  <c r="O23" i="35"/>
  <c r="O22" i="35"/>
  <c r="O21" i="35"/>
  <c r="O17" i="35"/>
  <c r="O16" i="35"/>
  <c r="O14" i="35"/>
  <c r="O13" i="35"/>
  <c r="O10" i="35"/>
  <c r="O5" i="35"/>
  <c r="O4" i="35"/>
  <c r="O10" i="34"/>
  <c r="O9" i="34"/>
  <c r="O8" i="34"/>
  <c r="O7" i="34"/>
  <c r="O6" i="34"/>
  <c r="O5" i="34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15" i="1"/>
  <c r="O7" i="1"/>
  <c r="O17" i="6"/>
  <c r="O16" i="6"/>
  <c r="O15" i="6"/>
  <c r="O14" i="6"/>
  <c r="O13" i="6"/>
  <c r="O11" i="6"/>
  <c r="O10" i="6"/>
  <c r="O9" i="6"/>
  <c r="O8" i="6"/>
  <c r="O7" i="6"/>
  <c r="O6" i="6"/>
  <c r="O5" i="6"/>
  <c r="O25" i="20"/>
  <c r="O24" i="20"/>
  <c r="O23" i="20"/>
  <c r="O22" i="20"/>
  <c r="O21" i="20"/>
  <c r="O20" i="20"/>
  <c r="O19" i="20"/>
  <c r="O18" i="20"/>
  <c r="O17" i="20"/>
  <c r="O16" i="20"/>
  <c r="O15" i="20"/>
  <c r="O14" i="20"/>
  <c r="O13" i="20"/>
  <c r="O12" i="20"/>
  <c r="O6" i="20"/>
  <c r="O5" i="20"/>
  <c r="O4" i="20"/>
  <c r="O19" i="8"/>
  <c r="O18" i="8"/>
  <c r="O17" i="8"/>
  <c r="O16" i="8"/>
  <c r="O15" i="8"/>
  <c r="O13" i="8"/>
  <c r="O14" i="8"/>
  <c r="J14" i="8"/>
  <c r="P14" i="8"/>
  <c r="J17" i="1"/>
  <c r="P17" i="1"/>
  <c r="J15" i="1"/>
  <c r="P15" i="1"/>
  <c r="J13" i="1"/>
  <c r="P13" i="1"/>
  <c r="J11" i="1"/>
  <c r="P11" i="1"/>
  <c r="J9" i="1"/>
  <c r="P9" i="1"/>
  <c r="J7" i="1"/>
  <c r="P7" i="1"/>
  <c r="J16" i="1"/>
  <c r="P16" i="1"/>
  <c r="J14" i="1"/>
  <c r="P14" i="1"/>
  <c r="J12" i="1"/>
  <c r="P12" i="1"/>
  <c r="J10" i="1"/>
  <c r="P10" i="1"/>
  <c r="J8" i="1"/>
  <c r="P8" i="1"/>
  <c r="J6" i="1"/>
  <c r="P6" i="1"/>
  <c r="J17" i="6"/>
  <c r="P17" i="6"/>
</calcChain>
</file>

<file path=xl/sharedStrings.xml><?xml version="1.0" encoding="utf-8"?>
<sst xmlns="http://schemas.openxmlformats.org/spreadsheetml/2006/main" count="1249" uniqueCount="216">
  <si>
    <t>ΑΗ052035</t>
  </si>
  <si>
    <t>45/1612</t>
  </si>
  <si>
    <t>1.29.1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(3) ΘΕΣΕΙΣ</t>
  </si>
  <si>
    <t xml:space="preserve">ΕΠ.Β' ΚΑΡΔΙΟΛΟΓΙΑΣ </t>
  </si>
  <si>
    <t>ΑΕ155041</t>
  </si>
  <si>
    <t>45/1019</t>
  </si>
  <si>
    <t>ΑΗ534250</t>
  </si>
  <si>
    <t>45/320</t>
  </si>
  <si>
    <t>Χ124654</t>
  </si>
  <si>
    <t>45/255</t>
  </si>
  <si>
    <t>ΑΕ278001</t>
  </si>
  <si>
    <t>45/98</t>
  </si>
  <si>
    <t>1.31.1 ΕΠΙΜΕΛΗΤΗ Α΄ ΚΑΡΔΙΟΛΟΓΙΑΣ  με αποδεδειγμένη εμπειρία και γνώση στην επείγουσα ιατρική ή εξειδίκευση στη Μ.Ε.Θ. (για το Τ.Ε.Π.) -                                    (1) ΘΕΣΗ</t>
  </si>
  <si>
    <t>1.35.1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</si>
  <si>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ΑΜ613535</t>
  </si>
  <si>
    <t>45/1676</t>
  </si>
  <si>
    <t>ΑΚ231261</t>
  </si>
  <si>
    <t>45/747</t>
  </si>
  <si>
    <t>ΑΚ829357</t>
  </si>
  <si>
    <t>45/1128</t>
  </si>
  <si>
    <t>1.41.1 ΕΠΙΜΕΛΗΤΗ Α΄ΚΑΡΔΙΟΛΟΓΙΑΣ  με αποδεδειγμένη εμπειρία και γνώση στην επείγουσα ιατρική ή εξειδίκευση στη Μ.Ε.Θ. (για το Τ.Ε.Π.) -                                    (1) ΘΕΣΗ</t>
  </si>
  <si>
    <t>ΑΚ539499</t>
  </si>
  <si>
    <t>45/1525</t>
  </si>
  <si>
    <t>ΑΕ267004</t>
  </si>
  <si>
    <t>45/1201</t>
  </si>
  <si>
    <t>45/118</t>
  </si>
  <si>
    <t>ΑΚ231251</t>
  </si>
  <si>
    <t>1.49.1 ΕΠΙΜΕΛΗΤΗ Β ΚΑΡΔΙΟΛΟΓΙΑΣ  με αποδεδειγμένη εμπειρία και γνώση στην επείγουσα ιατρική ή εξειδίκευση στη Μ.Ε.Θ. (για το ΤΕΠ)                                            (2) ΘΕΣΕΙΣ</t>
  </si>
  <si>
    <t>1.64.1 ΕΠΙΜΕΛΗΤΗ Β΄ ΚΑΡΔΙΟΛΟΓΙΑΣ 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</si>
  <si>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45/258</t>
  </si>
  <si>
    <t>1.68.1 ΕΠΙΜΕΛΗΤΗ Β ΚΑΡΔΙΟΛΟΓΙΑΣ  με αποδεδειγμένη εμπειρία και γνώση στην επείγουσα ιατρική ή εξειδίκευση στη Μ.Ε.Θ. (για το ΤΕΠ)                                            (2) ΘΕΣΕΙΣ</t>
  </si>
  <si>
    <t>ΑΜ173299</t>
  </si>
  <si>
    <t>45/1586</t>
  </si>
  <si>
    <t>AM507545</t>
  </si>
  <si>
    <t>1.79.1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</si>
  <si>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1.87.1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</si>
  <si>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ΑΕ783355</t>
  </si>
  <si>
    <t>45/980</t>
  </si>
  <si>
    <t>45/846</t>
  </si>
  <si>
    <t>ΑΒ205282</t>
  </si>
  <si>
    <t>2.66.1 ΕΠΙΜΕΛΗΤΗ Α΄  ΚΑΡΔΙΟΛΟΓΙΑΣ  με αποδεδειγμένη εμπειρία και γνώση στην επείγουσα ιατρική ή εξειδίκευση στη Μ.Ε.Θ. (για το Τ.Ε.Π.) -                                    (1) ΘΕΣΗ</t>
  </si>
  <si>
    <t>2.70.1 ΕΠΙΜΕΛΗΤΗ Β΄ 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       (1) ΘΕΣΗ</t>
  </si>
  <si>
    <t>2.86.1 ΕΠΙΜΕΛΗΤΗ Α΄  ΚΑΡΔΙΟΛΟΓΙΑΣ με αποδεδειγμένη εμπειρία και γνώση στην επείγουσα ιατρική ή εξειδίκευση στη Μ.Ε.Θ. (για το Τ.Ε.Π.)-                                        (1) ΘΕΣΗ</t>
  </si>
  <si>
    <t>A/A</t>
  </si>
  <si>
    <t>ΑΔΤ</t>
  </si>
  <si>
    <t>ΝΟΣΟΚΟΜΕΙΟ</t>
  </si>
  <si>
    <t>ΒΑΘΜΙΔΑ- ΕΙΔΙΚΟΤΗΤΑ</t>
  </si>
  <si>
    <t>ΠΡΟΫΠΗΡΕΣΙΑ</t>
  </si>
  <si>
    <t>ΕΠΙΣΤΗΜΟΝΙΚΟ ΕΡΓΟ</t>
  </si>
  <si>
    <t>ΕΚΠΑΙΔΕΥΤΙΚΟ ΕΡΓΟ</t>
  </si>
  <si>
    <t>ΑΘΡΟΙΣΜΑ ΠΡΙΝ ΤΗΝ ΑΝΑΓΩΓΗ</t>
  </si>
  <si>
    <t>ΠΡΙΝ ΤΗΝ ΑΝΑΓΩΓΗ</t>
  </si>
  <si>
    <t>ΥΠΟΤΡΕΤΡΑΠΛΑΣΙΑΣΜΟΣ</t>
  </si>
  <si>
    <t>ΜΕΤΑ ΤΗΝ ΑΝΑΓΩΓΗ ΣΤΑ 125</t>
  </si>
  <si>
    <t>ΜΟΡΙΑ ΕΙΔΙΚΗΣ ΕΜΠΕΙΡΙΑΣ</t>
  </si>
  <si>
    <t>ΜΕΤΑ ΤΗΝ ΑΝΑΓΩΓΗ ΣΤΑ 375</t>
  </si>
  <si>
    <t>ΣΥΝΟΛΟ ΜΕΤΑ ΤΗΝ ΑΝΑΓΩΓΗ ΣΤΑ 125 ΚΑΙ 375</t>
  </si>
  <si>
    <t>ΜΟΡΙΟΔΟΤΗΣΗ ΜΕΤΑ ΤΗΝ ΑΝΑΓΩΓΗ ΣΤΑ 300</t>
  </si>
  <si>
    <t>ΠΡΙΝ ΤΗΝ ΑΝΑΓΩΓΗ ΠΙΝΑΚΑΣ 4</t>
  </si>
  <si>
    <t>ΑΘΡΟΙΣΜΑ ΜΕΤΑ ΤΗΝ ΑΝΑΓΩΓΗ</t>
  </si>
  <si>
    <t>ΜΟΡΙΟΔΟΤΗΣΗ ΜΕΤΑ ΥΗΝ ΑΝΑΓΩΓΗ ΣΤΑ 300</t>
  </si>
  <si>
    <t>ΠΡΙΝ ΤΗΝ ΑΝΑΓΩΓΗ ΤΩΝ 200</t>
  </si>
  <si>
    <t>ΜΕΤΑ ΤΗΝ ΑΝΑΓΩΓΗ ΤΩΝ 200</t>
  </si>
  <si>
    <t>ΠΡΙΝ ΤΗΝ ΑΝΑΓΩΓΗ ΤΩΝ 300</t>
  </si>
  <si>
    <t>ΑΡΙΘΜΟΣ ΠΡΩΤΟΚΟΛΛΟΥ ΑΙΤΗΣΗΣ</t>
  </si>
  <si>
    <t>Α/Α</t>
  </si>
  <si>
    <t>2.6.1 ΕΠΙΜΕΛΗΤΗ Β΄ ΚΑΡΔΙΟΛΟΓΙΑΣ με αποδεδειγμένη εμπειρία και γνώση στην επείγουσα ιατρική ή εξειδίκευση στη Μ.Ε.Θ. (για το Τ.Ε.Π.)-                                           (3) ΘΕΣΕΙΣ</t>
  </si>
  <si>
    <t>2.32.1 ΕΠΙΜΕΛΗΤΗ Β΄ ΚΑΡΔΙΟΛΟΓΙΑΣ  με αποδεδειγμένη εμπειρία και γνώση στην επείγουσα ιατρική ή εξειδίκευση στη Μ.Ε.Θ. (για το Τ.Ε.Π.)                                       (2) ΘΕΣΕΙΣ</t>
  </si>
  <si>
    <t>2.88.1 ΕΠΙΜΕΛΗΤΗ Β΄  ΚΑΡΔΙΟΛΟΓΙΑΣ με αποδεδειγμένη εμπειρία και γνώση στην επείγουσα ιατρική ή εξειδίκευση στη Μ.Ε.Θ. (για το Τ.Ε.Π.) -                                   (1) ΘΕΣΗ</t>
  </si>
  <si>
    <t>45/834</t>
  </si>
  <si>
    <t>45/1509</t>
  </si>
  <si>
    <t>45/1013</t>
  </si>
  <si>
    <t>45/1416</t>
  </si>
  <si>
    <t>45/1282</t>
  </si>
  <si>
    <t>45/1079</t>
  </si>
  <si>
    <t>45/905</t>
  </si>
  <si>
    <t>Χ217894</t>
  </si>
  <si>
    <t>ΑΜ130022</t>
  </si>
  <si>
    <t>052994631</t>
  </si>
  <si>
    <t>Π118133</t>
  </si>
  <si>
    <t>45/1517</t>
  </si>
  <si>
    <t>45/1398</t>
  </si>
  <si>
    <t>45/1273</t>
  </si>
  <si>
    <t>45/878</t>
  </si>
  <si>
    <t>45/779</t>
  </si>
  <si>
    <t>ΑΑ460996</t>
  </si>
  <si>
    <t>ΑΖ243587</t>
  </si>
  <si>
    <t>ΑΚ010029</t>
  </si>
  <si>
    <t>ΑΚ786919</t>
  </si>
  <si>
    <t>ΑΕ601006</t>
  </si>
  <si>
    <t>45/1538</t>
  </si>
  <si>
    <t>45/1066</t>
  </si>
  <si>
    <t>45/412</t>
  </si>
  <si>
    <t>642792134</t>
  </si>
  <si>
    <t>ΑΕ169969</t>
  </si>
  <si>
    <t>ΑΝ711443</t>
  </si>
  <si>
    <t>45/1729</t>
  </si>
  <si>
    <t>45/1377</t>
  </si>
  <si>
    <t>45/1154</t>
  </si>
  <si>
    <t>45/1036</t>
  </si>
  <si>
    <t>45/892</t>
  </si>
  <si>
    <t>45/890</t>
  </si>
  <si>
    <t>45/681</t>
  </si>
  <si>
    <t>45/658</t>
  </si>
  <si>
    <t>45/590</t>
  </si>
  <si>
    <t>45/317</t>
  </si>
  <si>
    <t>45/285</t>
  </si>
  <si>
    <t>ΑΚ133030</t>
  </si>
  <si>
    <t>ΑΜ201736</t>
  </si>
  <si>
    <t>ΑΚ644643</t>
  </si>
  <si>
    <t>ΑΙ099439</t>
  </si>
  <si>
    <t>ΑΝ154369</t>
  </si>
  <si>
    <t>ΑΚ539823</t>
  </si>
  <si>
    <t>Σ905822</t>
  </si>
  <si>
    <t>ΑΒ609981</t>
  </si>
  <si>
    <t>ΑΜ140527</t>
  </si>
  <si>
    <t>Φ101214</t>
  </si>
  <si>
    <t>ΑΖ553453</t>
  </si>
  <si>
    <t>ΑΚ159927</t>
  </si>
  <si>
    <t>ΑΗ648655</t>
  </si>
  <si>
    <t>ΑΑ033891</t>
  </si>
  <si>
    <t>45/1409</t>
  </si>
  <si>
    <t>ΑΙ428962</t>
  </si>
  <si>
    <t>45/666</t>
  </si>
  <si>
    <t>ΑΙ600300</t>
  </si>
  <si>
    <t>45/1556</t>
  </si>
  <si>
    <t>ΑΜ146717</t>
  </si>
  <si>
    <t>45/1467</t>
  </si>
  <si>
    <t>ΑΒ779803</t>
  </si>
  <si>
    <t>45/1397</t>
  </si>
  <si>
    <t>ΑΜ507545</t>
  </si>
  <si>
    <t>45/1227</t>
  </si>
  <si>
    <t>ΑΚ457962</t>
  </si>
  <si>
    <t>45/196</t>
  </si>
  <si>
    <t>ΑΜ936535</t>
  </si>
  <si>
    <t>45/1293</t>
  </si>
  <si>
    <t>ΑΜ188672</t>
  </si>
  <si>
    <t>45/354</t>
  </si>
  <si>
    <t>ΑΗ035617</t>
  </si>
  <si>
    <t>45/1308</t>
  </si>
  <si>
    <t>ΑΙ548830</t>
  </si>
  <si>
    <t>45/1553</t>
  </si>
  <si>
    <t>ΑΕ593994</t>
  </si>
  <si>
    <t>45/1752</t>
  </si>
  <si>
    <t>ΑΒ769591</t>
  </si>
  <si>
    <t>45/1064</t>
  </si>
  <si>
    <t>ΑΝ077382</t>
  </si>
  <si>
    <t>45/996</t>
  </si>
  <si>
    <t>ΑΚ823634</t>
  </si>
  <si>
    <t>45/109</t>
  </si>
  <si>
    <t>ΑΚ428458</t>
  </si>
  <si>
    <t>45/220</t>
  </si>
  <si>
    <t>ΑΙ047951</t>
  </si>
  <si>
    <t>45/1099</t>
  </si>
  <si>
    <t>ΑΝ080962</t>
  </si>
  <si>
    <t>45/488</t>
  </si>
  <si>
    <t>Χ512929</t>
  </si>
  <si>
    <t>45/1717</t>
  </si>
  <si>
    <t>ΑΖ102520</t>
  </si>
  <si>
    <t>45/859</t>
  </si>
  <si>
    <t>ΑΕ970067</t>
  </si>
  <si>
    <t>ΚΑΡΔΙΟΛΟΓΙΑΣ</t>
  </si>
  <si>
    <t>ΑΗ998255</t>
  </si>
  <si>
    <t>45/1116</t>
  </si>
  <si>
    <t>ΑΚ012977</t>
  </si>
  <si>
    <t>45/1024</t>
  </si>
  <si>
    <t>ΑΒ318724</t>
  </si>
  <si>
    <t>45/879</t>
  </si>
  <si>
    <t>ΑΒ770240</t>
  </si>
  <si>
    <t>45/640</t>
  </si>
  <si>
    <t>ΑΕ088389</t>
  </si>
  <si>
    <t>45/357</t>
  </si>
  <si>
    <t>ΚΑΡΔΙΟΛΟΓΙΑ</t>
  </si>
  <si>
    <t>1.9.1 ΕΠΙΜΕΛΗΤΗ Α΄ΚΑΡΔΙΟΛΟΓΙΑΣ  με αποδεδειγμένη εμπειρία και γνώση στην επείγουσα ιατρική ή εξειδίκευση στη Μ.Ε.Θ. (για το Τ.Ε.Π.) -                                    (1) ΘΕΣΗ</t>
  </si>
  <si>
    <t>ΑΕ109128</t>
  </si>
  <si>
    <t>45/629</t>
  </si>
  <si>
    <t>ΕΠ.Α' ΚΑΡΔΙΟΛΟΓΙΑΣ</t>
  </si>
  <si>
    <t>ΑΗ753890</t>
  </si>
  <si>
    <t>45/307</t>
  </si>
  <si>
    <t>1.14.1 ΕΠΙΜΕΛΗΤΗ Β΄ ΚΑΡΔΙΟΛΟΓΙΑΣ  με αποδεδειγμένη εμπειρία και γνώση στην επείγουσα ιατρική ή εξειδίκευση στη Μ.Ε.Θ. (για το Τ.Ε.Π.)                                       (1) ΘΕΣΗ</t>
  </si>
  <si>
    <t>Φ236013</t>
  </si>
  <si>
    <t>45/1827</t>
  </si>
  <si>
    <t>ΕΠ.Β' ΚΑΡΔΙΟΛΟΓΙΑΣ</t>
  </si>
  <si>
    <t>ΑΗ046167</t>
  </si>
  <si>
    <t>45/1668</t>
  </si>
  <si>
    <t>ΑΕ977844</t>
  </si>
  <si>
    <t>45/1094</t>
  </si>
  <si>
    <t>1.17.1 ΕΠΙΜΕΛΗΤΗ Α΄ΚΑΡΔΙΟΛΟΓΙΑΣ  με αποδεδειγμένη εμπειρία και γνώση στην επείγουσα ιατρική ή εξειδίκευση στη Μ.Ε.Θ. (για το Τ.Ε.Π.) -                                    (1) ΘΕΣΗ</t>
  </si>
  <si>
    <t>ΑΙ015754</t>
  </si>
  <si>
    <t>45/1801</t>
  </si>
  <si>
    <t>ΕΠ. Α' ΚΑΡΔΙΟΛΟΓΙΑΣ</t>
  </si>
  <si>
    <t>ΑΙ638401</t>
  </si>
  <si>
    <t>45/1168</t>
  </si>
  <si>
    <t>Ρ805056</t>
  </si>
  <si>
    <t>45/718</t>
  </si>
  <si>
    <t>ΑΒ213862</t>
  </si>
  <si>
    <t>45/362</t>
  </si>
  <si>
    <t>ΑΕ732416</t>
  </si>
  <si>
    <t>45/1164</t>
  </si>
  <si>
    <t>2.63.1 ΕΠΙΜΕΛΗΤΗ Β΄  ΚΑΡΔΙΟΛΟΓΙΑΣ με αποδεδειγμένη εμπειρία και γνώση στην επείγουσα ιατρική ή εξειδίκευση στη Μ.Ε.Θ. (για το Τ.Ε.Π.)-                                                (2) ΘΕΣΕΙΣ</t>
  </si>
  <si>
    <t>1.44.1 ΕΠΙΜΕΛΗΤΗ Β΄ ΚΑΡΔΙΟΛΟΓΙΑΣ με αποδεδειγμένη εμπειρία και γνώση στην επείγουσα ιατρική ή εξειδίκευση στη Μ.Ε.Θ. (για το Τ.Ε.Π.) -                                   (2) ΘΕΣΕΙΣ</t>
  </si>
  <si>
    <t>ΤΕΛΙΚΟΣ ΠΙΝΑΚΑΣ ΜΟΡΙΟΔΟΤΗΣΗΣ -  Η υπ’ αριθ. πρωτ. 9165/23-3-18 Ορθή Επανάληψη προκήρυξη του Γ.Ν.ΝΕΑΣ ΙΩΝΙΑΣ " ΚΩΝΣΤΑΝΤΟΠΟΥΛΕΙΟ" -ΠΑΤΗΣΙΩΝ  (ΟΡΓΑΝΙΚΗ ΜΟΝΑΔΑ ΤΗΣ ΕΔΡΑΣ "ΚΩΝΣΤΑΝΤΟΠΟΥΛΕΙΟ Ν. ΙΩΝΙΑΣ"</t>
  </si>
  <si>
    <t xml:space="preserve">ΤΕΛΙΚΟΣ ΠΙΝΑΚΑΣ ΜΟΡΙΟΔΟΤΗΣΗΣ - Η υπ’ αριθμ. πρωτ. 10/02/4244/10931/27.03.2018 προκήρυξη του Γ.Ν.Α. «Ο ΕΥΑΓΓΕΛΙΣΜΟΣ – ΟΦΘΑΛΜΙΑΤΡΕΙΟ ΑΘΗΝΩΝ – ΠΟΛΥΚΛΙΝΙΚΗ» Ν.Π.Δ.Δ. </t>
  </si>
  <si>
    <t>ΤΕΛΙΚΟΣ ΠΙΝΑΚΑΣ ΜΟΡΙΟΔΟΤΗΣΗΣ - Η υπ’ αριθμ. πρωτ. 7440/22.03.2018  προκήρυξη του Γ.Ν.Ν.Θ.Α " ΣΩΤΗΡΙΑ"</t>
  </si>
  <si>
    <t>ΤΕΛΙΚΟΣ ΠΙΝΑΚΑΣ ΜΟΡΙΟΔΟΤΗΣΗΣ-  Η υπ' αρ. πρωτ. 10004/Φ702/28.03.2018  προκήρυξη του Γ.Ν.ΕΛΕΥΣΙΝΑΣ "ΘΡΙΑΣΙΟ"</t>
  </si>
  <si>
    <t>ΤΕΛΙΚΟΣ ΠΙΝΑΚΑΣ ΜΟΡΙΟΔΟΤΗΣΗΣ  προκήρυξη 5648/27.03.2018 του Γ.Ν.ΠΕΙΡΑΙΑ " ΤΖΑΝΕΙΟ"</t>
  </si>
  <si>
    <t>ΤΕΛΙΚΟΣ ΠΙΝΑΚΑΣ ΜΟΡΙΟΔΟΤΗΣΗΣ  Προκήρυξη 14273/28.03.2018 του Γ.Ν. ΝΙΚΑΙΑΣ ΠΕΙΡΑΙΑ  "ΑΓΙΟΣ ΠΑΝΤΕΛΕΗΜΩΝ" - Γ.Ν.Δ.Α. " ΑΓΙΑ ΒΑΡΒΑΡΑ" ( ΟΡΓΑΝΙΚΗ ΜΟΝΑΔΑ ΤΗΣ ΕΔΡΑΣ ΝΙΚΑΙΑ ΑΓΙΟΣ ΠΑΝΤΕΛΕΗΜΩΝ)</t>
  </si>
  <si>
    <t>ΤΕΛΙΚΟΣ ΠΙΝΑΚΑΣ ΜΟΡΙΟΔΟΤΗΣΗΣ  Προκήρυξη 4607/26.03.2018 του Γ.Ν. ΒΟΥΛΑΣ "ΑΣΚΛΗΠΙΕΙΟ"</t>
  </si>
  <si>
    <t>ΤΕΛΙΚΟΣ ΠΙΝΑΚΑΣ ΜΟΡΙΟΔΟΤΗΣΗΣ  Προκήρυξη 11515/28.03.2018 του Π.Γ.Ν. " ΑΤΤΙΚΟΝ "</t>
  </si>
  <si>
    <t>ΤΕΛΙΚΟΣ ΠΙΝΑΚΑΣ ΜΟΡΙΟΔΟΤΗΣΗΣ- Η υπ’ αριθμ. πρωτ. 8680/28.03.2018 προκήρυξη του Γ.Ν.Α. «ΚΟΡΓΙΑΛΕΝΕΙΟ – ΜΠΕΝΑΚΕΙΟ» Ε.Ε.Σ.</t>
  </si>
  <si>
    <t>ΤΕΛΙΚΟΣ ΠΙΝΑΚΑΣ ΜΟΡΙΟΔΟΤΗΣΗΣ - Η υπ’ αριθμ. πρωτ. 6811/27.3.18 προκήρυξη του Γ.Ν.Α " ΣΙΣΜΑΝΟΓΛΕΙΟ - ΑΜΑΛΙΑ ΦΛΕΜΙΓΚ" (ΟΡΓΑΝΙΚΗ ΜΟΝΑΔΑ ΤΗΣ ΕΔΡΑΣ ΣΙΣΜΑΝΟΓΛΕΙΟ)</t>
  </si>
  <si>
    <t>ΤΕΛΙΚΟΣ ΠΙΝΑΚΑΣ ΜΟΡΙΟΔΟΤΗΣΗΣ - Η υπ’ αριθμ. πρωτ. 5413/29.03.2018 προκήρυξη του Γ.Ν. Α. «ΙΠΠΟΚΡΑΤΕΙΟ».</t>
  </si>
  <si>
    <t>ΤΕΛΙΚΟΣ ΠΙΝΑΚΑΣ ΜΟΡΙΟΔΟΤΗΣΗΣ - Η υπ’ αριθμ. πρωτ. 5703/27.03.2018 προκήρυξη του Γ.Ν. «ΕΛΕΝΑ ΒΕΝΙΖΕΛΟΥ – ΑΛΕΞΑΝΔΡΑ»  ΟΡΓΑΝΙΚΗ ΜΟΝΑΔΑ ΤΗΣ ΕΔΡΑΣ " ΑΛΕΞΑΝΔΡΑ"</t>
  </si>
  <si>
    <t>ΤΕΛΙΚΟΣ ΠΙΝΑΚΑΣ ΜΟΡΙΟΔΟΤΗΣΗΣ- Η υπ’ αριθμ.πρωτ. 4418/22.03.2018 Ορθή Επανάληψη   προκήρυξη του Γ.Ν.Α " ΛΑΙΚΟ"</t>
  </si>
  <si>
    <t>ΤΕΛΙΚΟΣ ΠΙΝΑΚΑΣ ΜΟΡΙΟΔΟΤΗΣΗΣ- Η υπ’ αριθμ. πρωτ.  4207/28.03.2018  προκήρυξη του Γ.Ν.Α " ΚΑΤ"</t>
  </si>
  <si>
    <t>ΤΕΛΙΚΟΣ ΠΙΝΑΚΑΣ ΜΟΡΙΟΔΟΤΗΣΗΣ - Η υπ’ αριθμ. πρωτ. 4855/28.03.2018  προκήρυξη του Γ.Ν.Π.Α "Π. &amp; Α. ΚΥΡΙΑΚΟΥ"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</si>
</sst>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1" x14ac:knownFonts="1">
    <font>
      <sz val="11"/>
      <color rgb="FF000000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sz val="10"/>
      <name val="Arial"/>
      <family val="2"/>
      <charset val="161"/>
    </font>
    <font>
      <b/>
      <sz val="12"/>
      <color indexed="55"/>
      <name val="Calibri"/>
      <family val="2"/>
      <charset val="161"/>
    </font>
    <font>
      <b/>
      <sz val="10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0"/>
      <color indexed="55"/>
      <name val="Calibri"/>
      <family val="2"/>
      <charset val="161"/>
    </font>
    <font>
      <sz val="12"/>
      <color indexed="55"/>
      <name val="Calibri"/>
      <family val="2"/>
      <charset val="161"/>
    </font>
    <font>
      <b/>
      <sz val="10"/>
      <name val="Calibri"/>
      <family val="2"/>
      <charset val="161"/>
    </font>
    <font>
      <sz val="8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b/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rgb="FF000000"/>
      <name val="Calibri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18"/>
        <bgColor indexed="14"/>
      </patternFill>
    </fill>
    <fill>
      <patternFill patternType="solid">
        <fgColor indexed="18"/>
        <bgColor indexed="47"/>
      </patternFill>
    </fill>
    <fill>
      <patternFill patternType="solid">
        <fgColor indexed="18"/>
        <bgColor indexed="64"/>
      </patternFill>
    </fill>
    <fill>
      <patternFill patternType="solid">
        <fgColor indexed="18"/>
        <bgColor indexed="38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12"/>
      </patternFill>
    </fill>
    <fill>
      <patternFill patternType="solid">
        <fgColor theme="0"/>
        <bgColor indexed="1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12"/>
      </patternFill>
    </fill>
    <fill>
      <patternFill patternType="solid">
        <fgColor theme="0"/>
        <bgColor indexed="38"/>
      </patternFill>
    </fill>
  </fills>
  <borders count="2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5"/>
      </left>
      <right style="thin">
        <color indexed="45"/>
      </right>
      <top style="thin">
        <color indexed="4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Border="0" applyProtection="0"/>
  </cellStyleXfs>
  <cellXfs count="203">
    <xf numFmtId="0" fontId="0" fillId="0" borderId="0" xfId="0"/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0" fillId="5" borderId="0" xfId="0" applyFill="1" applyAlignment="1">
      <alignment wrapText="1"/>
    </xf>
    <xf numFmtId="0" fontId="6" fillId="6" borderId="2" xfId="0" applyFont="1" applyFill="1" applyBorder="1" applyAlignment="1">
      <alignment horizontal="center" vertical="top" wrapText="1"/>
    </xf>
    <xf numFmtId="0" fontId="0" fillId="6" borderId="2" xfId="0" applyFill="1" applyBorder="1" applyAlignment="1">
      <alignment wrapText="1"/>
    </xf>
    <xf numFmtId="0" fontId="6" fillId="5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6" fillId="5" borderId="2" xfId="0" applyFont="1" applyFill="1" applyBorder="1" applyAlignment="1">
      <alignment wrapText="1"/>
    </xf>
    <xf numFmtId="4" fontId="6" fillId="5" borderId="2" xfId="0" applyNumberFormat="1" applyFont="1" applyFill="1" applyBorder="1" applyAlignment="1">
      <alignment wrapText="1"/>
    </xf>
    <xf numFmtId="4" fontId="6" fillId="7" borderId="2" xfId="0" applyNumberFormat="1" applyFont="1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9" fillId="5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4" fontId="8" fillId="5" borderId="2" xfId="0" applyNumberFormat="1" applyFont="1" applyFill="1" applyBorder="1" applyAlignment="1">
      <alignment wrapText="1"/>
    </xf>
    <xf numFmtId="0" fontId="8" fillId="7" borderId="2" xfId="0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4" fontId="0" fillId="5" borderId="0" xfId="0" applyNumberFormat="1" applyFill="1" applyAlignment="1">
      <alignment wrapText="1"/>
    </xf>
    <xf numFmtId="0" fontId="0" fillId="5" borderId="2" xfId="0" applyFill="1" applyBorder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/>
    <xf numFmtId="49" fontId="4" fillId="5" borderId="2" xfId="0" applyNumberFormat="1" applyFont="1" applyFill="1" applyBorder="1"/>
    <xf numFmtId="0" fontId="0" fillId="5" borderId="3" xfId="0" applyFill="1" applyBorder="1" applyAlignment="1">
      <alignment wrapText="1"/>
    </xf>
    <xf numFmtId="49" fontId="10" fillId="0" borderId="5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wrapText="1"/>
    </xf>
    <xf numFmtId="0" fontId="6" fillId="0" borderId="6" xfId="0" applyFont="1" applyBorder="1" applyAlignment="1">
      <alignment wrapText="1"/>
    </xf>
    <xf numFmtId="49" fontId="4" fillId="5" borderId="8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5" borderId="9" xfId="0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6" fillId="0" borderId="11" xfId="0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center" vertical="top" wrapText="1"/>
    </xf>
    <xf numFmtId="49" fontId="0" fillId="5" borderId="2" xfId="0" applyNumberFormat="1" applyFill="1" applyBorder="1"/>
    <xf numFmtId="49" fontId="0" fillId="5" borderId="8" xfId="0" applyNumberFormat="1" applyFill="1" applyBorder="1"/>
    <xf numFmtId="49" fontId="0" fillId="0" borderId="2" xfId="0" applyNumberFormat="1" applyBorder="1"/>
    <xf numFmtId="0" fontId="0" fillId="5" borderId="2" xfId="0" applyFill="1" applyBorder="1"/>
    <xf numFmtId="0" fontId="0" fillId="5" borderId="2" xfId="0" applyFill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12" fillId="5" borderId="2" xfId="0" applyFont="1" applyFill="1" applyBorder="1" applyAlignment="1">
      <alignment horizontal="center" wrapText="1"/>
    </xf>
    <xf numFmtId="0" fontId="12" fillId="0" borderId="0" xfId="0" applyFont="1"/>
    <xf numFmtId="0" fontId="7" fillId="0" borderId="6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9" fontId="13" fillId="5" borderId="8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0" fontId="14" fillId="5" borderId="11" xfId="0" applyFont="1" applyFill="1" applyBorder="1" applyAlignment="1">
      <alignment horizontal="center" wrapText="1"/>
    </xf>
    <xf numFmtId="0" fontId="16" fillId="5" borderId="0" xfId="0" applyFont="1" applyFill="1" applyAlignment="1">
      <alignment wrapText="1"/>
    </xf>
    <xf numFmtId="0" fontId="16" fillId="5" borderId="2" xfId="0" applyFont="1" applyFill="1" applyBorder="1" applyAlignment="1">
      <alignment horizontal="center" vertical="top" wrapText="1"/>
    </xf>
    <xf numFmtId="0" fontId="5" fillId="8" borderId="0" xfId="0" applyFont="1" applyFill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7" fillId="3" borderId="2" xfId="0" applyFont="1" applyFill="1" applyBorder="1" applyAlignment="1">
      <alignment horizontal="center" vertical="top" wrapText="1"/>
    </xf>
    <xf numFmtId="49" fontId="0" fillId="0" borderId="5" xfId="0" applyNumberFormat="1" applyBorder="1"/>
    <xf numFmtId="49" fontId="13" fillId="5" borderId="2" xfId="0" applyNumberFormat="1" applyFont="1" applyFill="1" applyBorder="1" applyAlignment="1">
      <alignment horizontal="center"/>
    </xf>
    <xf numFmtId="49" fontId="0" fillId="5" borderId="5" xfId="0" applyNumberFormat="1" applyFill="1" applyBorder="1"/>
    <xf numFmtId="49" fontId="4" fillId="5" borderId="2" xfId="0" applyNumberFormat="1" applyFont="1" applyFill="1" applyBorder="1" applyAlignment="1">
      <alignment horizontal="center"/>
    </xf>
    <xf numFmtId="49" fontId="13" fillId="5" borderId="2" xfId="0" applyNumberFormat="1" applyFont="1" applyFill="1" applyBorder="1"/>
    <xf numFmtId="49" fontId="0" fillId="5" borderId="2" xfId="0" applyNumberFormat="1" applyFill="1" applyBorder="1" applyAlignment="1">
      <alignment horizontal="center"/>
    </xf>
    <xf numFmtId="0" fontId="15" fillId="5" borderId="0" xfId="0" applyFont="1" applyFill="1" applyAlignment="1">
      <alignment wrapText="1"/>
    </xf>
    <xf numFmtId="49" fontId="18" fillId="0" borderId="5" xfId="0" applyNumberFormat="1" applyFont="1" applyBorder="1" applyAlignment="1">
      <alignment horizontal="center" vertical="top" wrapText="1"/>
    </xf>
    <xf numFmtId="49" fontId="19" fillId="0" borderId="5" xfId="0" applyNumberFormat="1" applyFont="1" applyBorder="1" applyAlignment="1">
      <alignment horizontal="center"/>
    </xf>
    <xf numFmtId="0" fontId="19" fillId="5" borderId="9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2" xfId="0" applyFont="1" applyFill="1" applyBorder="1" applyAlignment="1">
      <alignment horizontal="center" wrapText="1"/>
    </xf>
    <xf numFmtId="49" fontId="18" fillId="0" borderId="12" xfId="0" applyNumberFormat="1" applyFont="1" applyBorder="1" applyAlignment="1">
      <alignment horizontal="center" vertical="top" wrapText="1"/>
    </xf>
    <xf numFmtId="0" fontId="19" fillId="5" borderId="0" xfId="0" applyFont="1" applyFill="1" applyAlignment="1">
      <alignment wrapText="1"/>
    </xf>
    <xf numFmtId="0" fontId="17" fillId="5" borderId="0" xfId="0" applyFont="1" applyFill="1" applyAlignment="1">
      <alignment wrapText="1"/>
    </xf>
    <xf numFmtId="49" fontId="14" fillId="5" borderId="2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49" fontId="1" fillId="5" borderId="2" xfId="0" applyNumberFormat="1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wrapText="1"/>
    </xf>
    <xf numFmtId="49" fontId="1" fillId="5" borderId="8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wrapText="1"/>
    </xf>
    <xf numFmtId="164" fontId="0" fillId="5" borderId="2" xfId="0" applyNumberFormat="1" applyFill="1" applyBorder="1" applyAlignment="1">
      <alignment wrapText="1"/>
    </xf>
    <xf numFmtId="164" fontId="8" fillId="10" borderId="2" xfId="0" applyNumberFormat="1" applyFont="1" applyFill="1" applyBorder="1" applyAlignment="1">
      <alignment wrapText="1"/>
    </xf>
    <xf numFmtId="164" fontId="8" fillId="7" borderId="2" xfId="0" applyNumberFormat="1" applyFont="1" applyFill="1" applyBorder="1" applyAlignment="1">
      <alignment wrapText="1"/>
    </xf>
    <xf numFmtId="164" fontId="0" fillId="7" borderId="2" xfId="0" applyNumberFormat="1" applyFill="1" applyBorder="1" applyAlignment="1">
      <alignment wrapText="1"/>
    </xf>
    <xf numFmtId="164" fontId="0" fillId="10" borderId="2" xfId="0" applyNumberFormat="1" applyFill="1" applyBorder="1" applyAlignment="1">
      <alignment wrapText="1"/>
    </xf>
    <xf numFmtId="164" fontId="8" fillId="11" borderId="2" xfId="0" applyNumberFormat="1" applyFont="1" applyFill="1" applyBorder="1" applyAlignment="1">
      <alignment wrapText="1"/>
    </xf>
    <xf numFmtId="0" fontId="0" fillId="10" borderId="2" xfId="0" applyFill="1" applyBorder="1" applyAlignment="1">
      <alignment wrapText="1"/>
    </xf>
    <xf numFmtId="164" fontId="8" fillId="12" borderId="4" xfId="0" applyNumberFormat="1" applyFont="1" applyFill="1" applyBorder="1" applyAlignment="1">
      <alignment wrapText="1"/>
    </xf>
    <xf numFmtId="4" fontId="8" fillId="10" borderId="2" xfId="0" applyNumberFormat="1" applyFont="1" applyFill="1" applyBorder="1" applyAlignment="1">
      <alignment wrapText="1"/>
    </xf>
    <xf numFmtId="164" fontId="8" fillId="12" borderId="2" xfId="0" applyNumberFormat="1" applyFont="1" applyFill="1" applyBorder="1" applyAlignment="1">
      <alignment wrapText="1"/>
    </xf>
    <xf numFmtId="164" fontId="12" fillId="5" borderId="2" xfId="0" applyNumberFormat="1" applyFont="1" applyFill="1" applyBorder="1" applyAlignment="1">
      <alignment wrapText="1"/>
    </xf>
    <xf numFmtId="164" fontId="12" fillId="7" borderId="2" xfId="0" applyNumberFormat="1" applyFont="1" applyFill="1" applyBorder="1" applyAlignment="1">
      <alignment wrapText="1"/>
    </xf>
    <xf numFmtId="164" fontId="12" fillId="5" borderId="4" xfId="0" applyNumberFormat="1" applyFont="1" applyFill="1" applyBorder="1" applyAlignment="1">
      <alignment wrapText="1"/>
    </xf>
    <xf numFmtId="164" fontId="12" fillId="7" borderId="4" xfId="0" applyNumberFormat="1" applyFont="1" applyFill="1" applyBorder="1" applyAlignment="1">
      <alignment wrapText="1"/>
    </xf>
    <xf numFmtId="2" fontId="0" fillId="0" borderId="0" xfId="0" applyNumberFormat="1"/>
    <xf numFmtId="165" fontId="0" fillId="5" borderId="0" xfId="0" applyNumberFormat="1" applyFill="1"/>
    <xf numFmtId="165" fontId="0" fillId="0" borderId="0" xfId="0" applyNumberFormat="1"/>
    <xf numFmtId="0" fontId="0" fillId="10" borderId="0" xfId="0" applyFill="1" applyAlignment="1">
      <alignment wrapText="1"/>
    </xf>
    <xf numFmtId="0" fontId="8" fillId="12" borderId="2" xfId="0" applyFont="1" applyFill="1" applyBorder="1" applyAlignment="1">
      <alignment wrapText="1"/>
    </xf>
    <xf numFmtId="0" fontId="8" fillId="10" borderId="2" xfId="0" applyFont="1" applyFill="1" applyBorder="1" applyAlignment="1">
      <alignment wrapText="1"/>
    </xf>
    <xf numFmtId="164" fontId="8" fillId="10" borderId="4" xfId="0" applyNumberFormat="1" applyFont="1" applyFill="1" applyBorder="1" applyAlignment="1">
      <alignment wrapText="1"/>
    </xf>
    <xf numFmtId="4" fontId="0" fillId="10" borderId="2" xfId="0" applyNumberFormat="1" applyFill="1" applyBorder="1" applyAlignment="1">
      <alignment wrapText="1"/>
    </xf>
    <xf numFmtId="4" fontId="0" fillId="12" borderId="2" xfId="0" applyNumberFormat="1" applyFill="1" applyBorder="1" applyAlignment="1">
      <alignment wrapText="1"/>
    </xf>
    <xf numFmtId="4" fontId="8" fillId="12" borderId="2" xfId="0" applyNumberFormat="1" applyFont="1" applyFill="1" applyBorder="1" applyAlignment="1">
      <alignment wrapText="1"/>
    </xf>
    <xf numFmtId="4" fontId="6" fillId="10" borderId="2" xfId="0" applyNumberFormat="1" applyFont="1" applyFill="1" applyBorder="1" applyAlignment="1">
      <alignment wrapText="1"/>
    </xf>
    <xf numFmtId="0" fontId="0" fillId="5" borderId="0" xfId="0" applyFill="1" applyBorder="1" applyAlignment="1">
      <alignment wrapText="1"/>
    </xf>
    <xf numFmtId="4" fontId="0" fillId="5" borderId="0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164" fontId="12" fillId="10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9" borderId="2" xfId="0" applyFont="1" applyFill="1" applyBorder="1" applyAlignment="1">
      <alignment horizontal="center" vertical="top" wrapText="1"/>
    </xf>
    <xf numFmtId="49" fontId="10" fillId="10" borderId="5" xfId="0" applyNumberFormat="1" applyFont="1" applyFill="1" applyBorder="1" applyAlignment="1">
      <alignment horizontal="center" vertical="top" wrapText="1"/>
    </xf>
    <xf numFmtId="0" fontId="6" fillId="15" borderId="2" xfId="0" applyFont="1" applyFill="1" applyBorder="1" applyAlignment="1">
      <alignment horizontal="center" vertical="top" wrapText="1"/>
    </xf>
    <xf numFmtId="0" fontId="6" fillId="10" borderId="2" xfId="0" applyFont="1" applyFill="1" applyBorder="1" applyAlignment="1">
      <alignment wrapText="1"/>
    </xf>
    <xf numFmtId="4" fontId="6" fillId="12" borderId="2" xfId="0" applyNumberFormat="1" applyFont="1" applyFill="1" applyBorder="1" applyAlignment="1">
      <alignment wrapText="1"/>
    </xf>
    <xf numFmtId="0" fontId="6" fillId="12" borderId="2" xfId="0" applyFont="1" applyFill="1" applyBorder="1" applyAlignment="1">
      <alignment wrapText="1"/>
    </xf>
    <xf numFmtId="0" fontId="0" fillId="10" borderId="3" xfId="0" applyFill="1" applyBorder="1" applyAlignment="1">
      <alignment wrapText="1"/>
    </xf>
    <xf numFmtId="49" fontId="13" fillId="10" borderId="8" xfId="0" applyNumberFormat="1" applyFont="1" applyFill="1" applyBorder="1" applyAlignment="1">
      <alignment horizontal="center"/>
    </xf>
    <xf numFmtId="49" fontId="3" fillId="10" borderId="5" xfId="0" applyNumberFormat="1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wrapText="1"/>
    </xf>
    <xf numFmtId="0" fontId="6" fillId="10" borderId="6" xfId="0" applyFont="1" applyFill="1" applyBorder="1" applyAlignment="1">
      <alignment wrapText="1"/>
    </xf>
    <xf numFmtId="49" fontId="13" fillId="10" borderId="1" xfId="0" applyNumberFormat="1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 wrapText="1"/>
    </xf>
    <xf numFmtId="0" fontId="6" fillId="10" borderId="7" xfId="0" applyFont="1" applyFill="1" applyBorder="1" applyAlignment="1">
      <alignment wrapText="1"/>
    </xf>
    <xf numFmtId="49" fontId="13" fillId="10" borderId="2" xfId="0" applyNumberFormat="1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center" wrapText="1"/>
    </xf>
    <xf numFmtId="0" fontId="0" fillId="10" borderId="6" xfId="0" applyFill="1" applyBorder="1" applyAlignment="1">
      <alignment wrapText="1"/>
    </xf>
    <xf numFmtId="0" fontId="3" fillId="10" borderId="2" xfId="0" applyFont="1" applyFill="1" applyBorder="1" applyAlignment="1">
      <alignment horizontal="center" wrapText="1"/>
    </xf>
    <xf numFmtId="164" fontId="3" fillId="10" borderId="2" xfId="0" applyNumberFormat="1" applyFont="1" applyFill="1" applyBorder="1" applyAlignment="1">
      <alignment wrapText="1"/>
    </xf>
    <xf numFmtId="0" fontId="7" fillId="10" borderId="0" xfId="0" applyFont="1" applyFill="1" applyAlignment="1">
      <alignment wrapText="1"/>
    </xf>
    <xf numFmtId="4" fontId="0" fillId="10" borderId="0" xfId="0" applyNumberFormat="1" applyFill="1" applyAlignment="1">
      <alignment wrapText="1"/>
    </xf>
    <xf numFmtId="0" fontId="0" fillId="10" borderId="0" xfId="0" applyFill="1"/>
    <xf numFmtId="0" fontId="6" fillId="10" borderId="11" xfId="0" applyFont="1" applyFill="1" applyBorder="1" applyAlignment="1">
      <alignment horizontal="center" vertical="top" wrapText="1"/>
    </xf>
    <xf numFmtId="0" fontId="6" fillId="10" borderId="2" xfId="0" applyFont="1" applyFill="1" applyBorder="1" applyAlignment="1">
      <alignment horizontal="center" vertical="top" wrapText="1"/>
    </xf>
    <xf numFmtId="49" fontId="10" fillId="10" borderId="12" xfId="0" applyNumberFormat="1" applyFont="1" applyFill="1" applyBorder="1" applyAlignment="1">
      <alignment horizontal="center" vertical="top" wrapText="1"/>
    </xf>
    <xf numFmtId="0" fontId="0" fillId="15" borderId="2" xfId="0" applyFill="1" applyBorder="1" applyAlignment="1">
      <alignment wrapText="1"/>
    </xf>
    <xf numFmtId="0" fontId="6" fillId="10" borderId="2" xfId="0" applyFont="1" applyFill="1" applyBorder="1" applyAlignment="1">
      <alignment horizontal="center" wrapText="1"/>
    </xf>
    <xf numFmtId="49" fontId="4" fillId="10" borderId="2" xfId="0" applyNumberFormat="1" applyFont="1" applyFill="1" applyBorder="1"/>
    <xf numFmtId="0" fontId="9" fillId="10" borderId="2" xfId="0" applyFont="1" applyFill="1" applyBorder="1" applyAlignment="1">
      <alignment horizontal="center" wrapText="1"/>
    </xf>
    <xf numFmtId="49" fontId="4" fillId="10" borderId="8" xfId="0" applyNumberFormat="1" applyFont="1" applyFill="1" applyBorder="1" applyAlignment="1">
      <alignment horizontal="center"/>
    </xf>
    <xf numFmtId="49" fontId="8" fillId="10" borderId="5" xfId="0" applyNumberFormat="1" applyFont="1" applyFill="1" applyBorder="1" applyAlignment="1">
      <alignment horizontal="center"/>
    </xf>
    <xf numFmtId="49" fontId="4" fillId="10" borderId="1" xfId="0" applyNumberFormat="1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 wrapText="1"/>
    </xf>
    <xf numFmtId="0" fontId="8" fillId="10" borderId="10" xfId="0" applyFont="1" applyFill="1" applyBorder="1" applyAlignment="1">
      <alignment horizontal="center" wrapText="1"/>
    </xf>
    <xf numFmtId="0" fontId="7" fillId="10" borderId="0" xfId="0" applyFont="1" applyFill="1" applyBorder="1" applyAlignment="1">
      <alignment wrapText="1"/>
    </xf>
    <xf numFmtId="0" fontId="0" fillId="10" borderId="0" xfId="0" applyFill="1" applyBorder="1" applyAlignment="1">
      <alignment wrapText="1"/>
    </xf>
    <xf numFmtId="4" fontId="0" fillId="10" borderId="0" xfId="0" applyNumberFormat="1" applyFill="1" applyBorder="1" applyAlignment="1">
      <alignment wrapText="1"/>
    </xf>
    <xf numFmtId="0" fontId="0" fillId="10" borderId="0" xfId="0" applyFill="1" applyBorder="1" applyAlignment="1">
      <alignment horizontal="center" wrapText="1"/>
    </xf>
    <xf numFmtId="49" fontId="0" fillId="10" borderId="2" xfId="0" applyNumberFormat="1" applyFill="1" applyBorder="1"/>
    <xf numFmtId="0" fontId="0" fillId="10" borderId="0" xfId="0" applyFill="1" applyAlignment="1">
      <alignment horizontal="center" wrapText="1"/>
    </xf>
    <xf numFmtId="0" fontId="9" fillId="10" borderId="9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horizontal="center" wrapText="1"/>
    </xf>
    <xf numFmtId="0" fontId="5" fillId="8" borderId="1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8" borderId="4" xfId="0" applyFont="1" applyFill="1" applyBorder="1" applyAlignment="1">
      <alignment horizontal="center" wrapText="1"/>
    </xf>
    <xf numFmtId="0" fontId="5" fillId="8" borderId="7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17" xfId="0" applyBorder="1"/>
    <xf numFmtId="0" fontId="6" fillId="6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wrapText="1"/>
    </xf>
    <xf numFmtId="0" fontId="5" fillId="8" borderId="18" xfId="0" applyFont="1" applyFill="1" applyBorder="1" applyAlignment="1">
      <alignment horizontal="center" wrapText="1"/>
    </xf>
    <xf numFmtId="0" fontId="5" fillId="8" borderId="11" xfId="0" applyFont="1" applyFill="1" applyBorder="1" applyAlignment="1">
      <alignment horizontal="center" wrapText="1"/>
    </xf>
    <xf numFmtId="0" fontId="5" fillId="8" borderId="15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8" borderId="0" xfId="0" applyFont="1" applyFill="1" applyAlignment="1">
      <alignment horizontal="center" wrapText="1"/>
    </xf>
    <xf numFmtId="0" fontId="5" fillId="8" borderId="16" xfId="0" applyFont="1" applyFill="1" applyBorder="1" applyAlignment="1">
      <alignment horizontal="center" wrapText="1"/>
    </xf>
    <xf numFmtId="0" fontId="5" fillId="14" borderId="7" xfId="0" applyFont="1" applyFill="1" applyBorder="1" applyAlignment="1">
      <alignment horizontal="center" wrapText="1"/>
    </xf>
    <xf numFmtId="0" fontId="5" fillId="14" borderId="16" xfId="0" applyFont="1" applyFill="1" applyBorder="1" applyAlignment="1">
      <alignment horizontal="center" wrapText="1"/>
    </xf>
    <xf numFmtId="0" fontId="0" fillId="10" borderId="16" xfId="0" applyFill="1" applyBorder="1" applyAlignment="1">
      <alignment wrapText="1"/>
    </xf>
    <xf numFmtId="0" fontId="5" fillId="14" borderId="3" xfId="0" applyFont="1" applyFill="1" applyBorder="1" applyAlignment="1">
      <alignment horizontal="center" wrapText="1"/>
    </xf>
    <xf numFmtId="0" fontId="5" fillId="14" borderId="13" xfId="0" applyFont="1" applyFill="1" applyBorder="1" applyAlignment="1">
      <alignment horizontal="center" wrapText="1"/>
    </xf>
    <xf numFmtId="0" fontId="5" fillId="14" borderId="2" xfId="0" applyFont="1" applyFill="1" applyBorder="1" applyAlignment="1">
      <alignment horizontal="center" wrapText="1"/>
    </xf>
    <xf numFmtId="0" fontId="5" fillId="14" borderId="6" xfId="0" applyFont="1" applyFill="1" applyBorder="1" applyAlignment="1">
      <alignment horizontal="center" wrapText="1"/>
    </xf>
    <xf numFmtId="0" fontId="6" fillId="15" borderId="2" xfId="0" applyFont="1" applyFill="1" applyBorder="1" applyAlignment="1">
      <alignment horizontal="center" vertical="top" wrapText="1"/>
    </xf>
    <xf numFmtId="0" fontId="7" fillId="10" borderId="2" xfId="0" applyFont="1" applyFill="1" applyBorder="1" applyAlignment="1">
      <alignment horizontal="center" wrapText="1"/>
    </xf>
    <xf numFmtId="0" fontId="5" fillId="14" borderId="4" xfId="0" applyFont="1" applyFill="1" applyBorder="1" applyAlignment="1">
      <alignment horizontal="center" wrapText="1"/>
    </xf>
    <xf numFmtId="0" fontId="5" fillId="14" borderId="19" xfId="0" applyFont="1" applyFill="1" applyBorder="1" applyAlignment="1">
      <alignment horizontal="center" wrapText="1"/>
    </xf>
    <xf numFmtId="0" fontId="5" fillId="14" borderId="11" xfId="0" applyFont="1" applyFill="1" applyBorder="1" applyAlignment="1">
      <alignment horizontal="center" wrapText="1"/>
    </xf>
    <xf numFmtId="0" fontId="5" fillId="14" borderId="15" xfId="0" applyFont="1" applyFill="1" applyBorder="1" applyAlignment="1">
      <alignment horizontal="center" wrapText="1"/>
    </xf>
    <xf numFmtId="0" fontId="6" fillId="13" borderId="2" xfId="0" applyFont="1" applyFill="1" applyBorder="1" applyAlignment="1">
      <alignment horizontal="center" vertical="top" wrapText="1"/>
    </xf>
    <xf numFmtId="0" fontId="5" fillId="14" borderId="0" xfId="0" applyFont="1" applyFill="1" applyBorder="1" applyAlignment="1">
      <alignment horizontal="center" wrapText="1"/>
    </xf>
    <xf numFmtId="0" fontId="5" fillId="14" borderId="14" xfId="0" applyFont="1" applyFill="1" applyBorder="1" applyAlignment="1">
      <alignment horizontal="center" wrapText="1"/>
    </xf>
    <xf numFmtId="0" fontId="0" fillId="10" borderId="14" xfId="0" applyFill="1" applyBorder="1" applyAlignment="1">
      <alignment wrapText="1"/>
    </xf>
    <xf numFmtId="0" fontId="5" fillId="14" borderId="0" xfId="0" applyFont="1" applyFill="1" applyAlignment="1">
      <alignment horizontal="center" wrapText="1"/>
    </xf>
    <xf numFmtId="0" fontId="5" fillId="8" borderId="19" xfId="0" applyFont="1" applyFill="1" applyBorder="1" applyAlignment="1">
      <alignment horizontal="center" wrapText="1"/>
    </xf>
    <xf numFmtId="0" fontId="5" fillId="8" borderId="14" xfId="0" applyFont="1" applyFill="1" applyBorder="1" applyAlignment="1">
      <alignment horizontal="center" wrapText="1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</cellXfs>
  <cellStyles count="2">
    <cellStyle name="Επεξηγηματικό κείμενο" xfId="1" builtinId="53" customBuiltin="1"/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F187C"/>
      <rgbColor rgb="0000AAAD"/>
      <rgbColor rgb="00C0C0C0"/>
      <rgbColor rgb="005E8AC7"/>
      <rgbColor rgb="00BD7CB5"/>
      <rgbColor rgb="00A3238E"/>
      <rgbColor rgb="00F2F2F2"/>
      <rgbColor rgb="00CCFFFF"/>
      <rgbColor rgb="00660066"/>
      <rgbColor rgb="00FF8080"/>
      <rgbColor rgb="000066CC"/>
      <rgbColor rgb="00DFCCE4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BCE4E5"/>
      <rgbColor rgb="00FFFF99"/>
      <rgbColor rgb="0087D1D1"/>
      <rgbColor rgb="00FF99CC"/>
      <rgbColor rgb="00C7A0CB"/>
      <rgbColor rgb="00FFCC99"/>
      <rgbColor rgb="003366FF"/>
      <rgbColor rgb="0065C295"/>
      <rgbColor rgb="0099CC00"/>
      <rgbColor rgb="00FFCC00"/>
      <rgbColor rgb="00FF9900"/>
      <rgbColor rgb="00FF6600"/>
      <rgbColor rgb="00666699"/>
      <rgbColor rgb="00AAAAAA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1261"/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zoomScaleNormal="100" workbookViewId="0">
      <selection activeCell="Y8" sqref="R6:Y8"/>
    </sheetView>
  </sheetViews>
  <sheetFormatPr defaultColWidth="8.5703125" defaultRowHeight="15" x14ac:dyDescent="0.25"/>
  <cols>
    <col min="1" max="1" width="3.85546875" style="1" customWidth="1"/>
    <col min="2" max="2" width="12.28515625" style="12" customWidth="1"/>
    <col min="3" max="3" width="22.7109375" style="12" customWidth="1"/>
    <col min="4" max="4" width="16.2851562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 customWidth="1"/>
    <col min="11" max="11" width="9.140625" style="12" customWidth="1"/>
    <col min="12" max="12" width="9.140625" style="27" customWidth="1"/>
    <col min="13" max="13" width="9.140625" style="12" customWidth="1"/>
    <col min="14" max="14" width="11.28515625" style="27" customWidth="1"/>
    <col min="15" max="15" width="11.7109375" style="12" customWidth="1"/>
    <col min="16" max="16" width="12.42578125" style="12" customWidth="1"/>
    <col min="17" max="18" width="8.5703125" style="202"/>
  </cols>
  <sheetData>
    <row r="1" spans="1:18" s="30" customFormat="1" ht="30" customHeight="1" x14ac:dyDescent="0.25">
      <c r="A1" s="162" t="s">
        <v>204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12"/>
      <c r="Q1" s="201"/>
      <c r="R1" s="201"/>
    </row>
    <row r="2" spans="1:18" ht="19.5" customHeight="1" x14ac:dyDescent="0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18" ht="41.25" customHeight="1" x14ac:dyDescent="0.25">
      <c r="A3" s="41" t="s">
        <v>65</v>
      </c>
      <c r="B3" s="15" t="s">
        <v>44</v>
      </c>
      <c r="C3" s="42" t="s">
        <v>64</v>
      </c>
      <c r="D3" s="10" t="s">
        <v>46</v>
      </c>
      <c r="E3" s="164" t="s">
        <v>47</v>
      </c>
      <c r="F3" s="164"/>
      <c r="G3" s="164"/>
      <c r="H3" s="164"/>
      <c r="I3" s="164"/>
      <c r="J3" s="15"/>
      <c r="K3" s="164" t="s">
        <v>48</v>
      </c>
      <c r="L3" s="164"/>
      <c r="M3" s="164" t="s">
        <v>49</v>
      </c>
      <c r="N3" s="164"/>
      <c r="O3" s="15"/>
      <c r="P3" s="14"/>
    </row>
    <row r="4" spans="1:18" ht="63.6" customHeight="1" x14ac:dyDescent="0.25">
      <c r="A4" s="165" t="s">
        <v>66</v>
      </c>
      <c r="B4" s="165"/>
      <c r="C4" s="165"/>
      <c r="D4" s="165"/>
      <c r="E4" s="17" t="s">
        <v>51</v>
      </c>
      <c r="F4" s="17" t="s">
        <v>52</v>
      </c>
      <c r="G4" s="17" t="s">
        <v>53</v>
      </c>
      <c r="H4" s="17" t="s">
        <v>54</v>
      </c>
      <c r="I4" s="18" t="s">
        <v>55</v>
      </c>
      <c r="J4" s="19" t="s">
        <v>56</v>
      </c>
      <c r="K4" s="17" t="s">
        <v>51</v>
      </c>
      <c r="L4" s="20" t="s">
        <v>57</v>
      </c>
      <c r="M4" s="17" t="s">
        <v>58</v>
      </c>
      <c r="N4" s="17" t="s">
        <v>62</v>
      </c>
      <c r="O4" s="15" t="s">
        <v>50</v>
      </c>
      <c r="P4" s="15" t="s">
        <v>59</v>
      </c>
    </row>
    <row r="5" spans="1:18" ht="30" customHeight="1" x14ac:dyDescent="0.25">
      <c r="A5" s="3">
        <v>1</v>
      </c>
      <c r="B5" s="44" t="s">
        <v>76</v>
      </c>
      <c r="C5" s="22" t="s">
        <v>72</v>
      </c>
      <c r="D5" s="23" t="s">
        <v>172</v>
      </c>
      <c r="E5" s="21">
        <v>20.5</v>
      </c>
      <c r="F5" s="86">
        <f t="shared" ref="F5:F30" si="0">E5/4</f>
        <v>5.125</v>
      </c>
      <c r="G5" s="86">
        <f>F5/$F$15*$G$15</f>
        <v>6.2355517702883567</v>
      </c>
      <c r="H5" s="21">
        <v>48</v>
      </c>
      <c r="I5" s="24">
        <f>H5/$H$19*$I$19</f>
        <v>108.79419764279238</v>
      </c>
      <c r="J5" s="24">
        <f>G5+I5</f>
        <v>115.02974941308074</v>
      </c>
      <c r="K5" s="21">
        <v>26.25</v>
      </c>
      <c r="L5" s="24">
        <f>K5/$K$21*$L$21</f>
        <v>37.733588883564934</v>
      </c>
      <c r="M5" s="25">
        <v>110</v>
      </c>
      <c r="N5" s="24">
        <f>M5*$N$22/$M$22</f>
        <v>129.41176470588235</v>
      </c>
      <c r="O5" s="24">
        <f>F5+H5+K5+M5</f>
        <v>189.375</v>
      </c>
      <c r="P5" s="24">
        <f>J5+L5+N5</f>
        <v>282.17510300252798</v>
      </c>
    </row>
    <row r="6" spans="1:18" ht="30" customHeight="1" x14ac:dyDescent="0.25">
      <c r="A6" s="3">
        <v>2</v>
      </c>
      <c r="B6" s="43" t="s">
        <v>77</v>
      </c>
      <c r="C6" s="22" t="s">
        <v>73</v>
      </c>
      <c r="D6" s="23" t="s">
        <v>172</v>
      </c>
      <c r="E6" s="21">
        <v>19.239999999999998</v>
      </c>
      <c r="F6" s="86">
        <f t="shared" si="0"/>
        <v>4.8099999999999996</v>
      </c>
      <c r="G6" s="86">
        <f t="shared" ref="G6:G30" si="1">F6/$F$15*$G$15</f>
        <v>5.8522934663584376</v>
      </c>
      <c r="H6" s="25">
        <v>4.95</v>
      </c>
      <c r="I6" s="24">
        <f t="shared" ref="I6:I30" si="2">H6/$H$19*$I$19</f>
        <v>11.219401631912966</v>
      </c>
      <c r="J6" s="24">
        <f t="shared" ref="J6:J30" si="3">G6+I6</f>
        <v>17.071695098271405</v>
      </c>
      <c r="K6" s="21">
        <v>30.9</v>
      </c>
      <c r="L6" s="24">
        <f t="shared" ref="L6:L30" si="4">K6/$K$21*$L$21</f>
        <v>44.41782462865357</v>
      </c>
      <c r="M6" s="25">
        <v>40</v>
      </c>
      <c r="N6" s="24">
        <f t="shared" ref="N6:N21" si="5">M6*$N$22/$M$22</f>
        <v>47.058823529411768</v>
      </c>
      <c r="O6" s="24">
        <f t="shared" ref="O6:O30" si="6">F6+H6+K6+M6</f>
        <v>80.66</v>
      </c>
      <c r="P6" s="24">
        <f t="shared" ref="P6:P30" si="7">J6+L6+N6</f>
        <v>108.54834325633675</v>
      </c>
    </row>
    <row r="7" spans="1:18" ht="30" customHeight="1" x14ac:dyDescent="0.25">
      <c r="A7" s="3">
        <v>3</v>
      </c>
      <c r="B7" s="43" t="s">
        <v>78</v>
      </c>
      <c r="C7" s="22" t="s">
        <v>74</v>
      </c>
      <c r="D7" s="23" t="s">
        <v>172</v>
      </c>
      <c r="E7" s="21">
        <v>23.594999999999999</v>
      </c>
      <c r="F7" s="86">
        <f t="shared" si="0"/>
        <v>5.8987499999999997</v>
      </c>
      <c r="G7" s="86">
        <f t="shared" si="1"/>
        <v>7.1769680009733543</v>
      </c>
      <c r="H7" s="25">
        <v>7.05</v>
      </c>
      <c r="I7" s="24">
        <f t="shared" si="2"/>
        <v>15.979147778785133</v>
      </c>
      <c r="J7" s="24">
        <f t="shared" si="3"/>
        <v>23.156115779758487</v>
      </c>
      <c r="K7" s="21">
        <v>52.2</v>
      </c>
      <c r="L7" s="24">
        <f t="shared" si="4"/>
        <v>75.035936751317692</v>
      </c>
      <c r="M7" s="25">
        <v>40</v>
      </c>
      <c r="N7" s="24">
        <f t="shared" si="5"/>
        <v>47.058823529411768</v>
      </c>
      <c r="O7" s="24">
        <f t="shared" si="6"/>
        <v>105.14875000000001</v>
      </c>
      <c r="P7" s="24">
        <f t="shared" si="7"/>
        <v>145.25087606048794</v>
      </c>
    </row>
    <row r="8" spans="1:18" ht="30" customHeight="1" x14ac:dyDescent="0.25">
      <c r="A8" s="3">
        <v>4</v>
      </c>
      <c r="B8" s="43" t="s">
        <v>79</v>
      </c>
      <c r="C8" s="22" t="s">
        <v>75</v>
      </c>
      <c r="D8" s="23" t="s">
        <v>172</v>
      </c>
      <c r="E8" s="21">
        <v>119.35</v>
      </c>
      <c r="F8" s="86">
        <f t="shared" si="0"/>
        <v>29.837499999999999</v>
      </c>
      <c r="G8" s="86">
        <f t="shared" si="1"/>
        <v>36.303078233361724</v>
      </c>
      <c r="H8" s="25">
        <v>6.45</v>
      </c>
      <c r="I8" s="24">
        <f t="shared" si="2"/>
        <v>14.619220308250227</v>
      </c>
      <c r="J8" s="24">
        <f t="shared" si="3"/>
        <v>50.922298541611951</v>
      </c>
      <c r="K8" s="21">
        <v>26.4</v>
      </c>
      <c r="L8" s="24">
        <f t="shared" si="4"/>
        <v>37.949209391471015</v>
      </c>
      <c r="M8" s="25">
        <v>110</v>
      </c>
      <c r="N8" s="24">
        <f t="shared" si="5"/>
        <v>129.41176470588235</v>
      </c>
      <c r="O8" s="24">
        <f t="shared" si="6"/>
        <v>172.6875</v>
      </c>
      <c r="P8" s="24">
        <f t="shared" si="7"/>
        <v>218.28327263896531</v>
      </c>
    </row>
    <row r="9" spans="1:18" ht="30" customHeight="1" x14ac:dyDescent="0.25">
      <c r="A9" s="3">
        <v>5</v>
      </c>
      <c r="B9" s="43" t="s">
        <v>85</v>
      </c>
      <c r="C9" s="22" t="s">
        <v>80</v>
      </c>
      <c r="D9" s="23" t="s">
        <v>172</v>
      </c>
      <c r="E9" s="21">
        <v>20.545000000000002</v>
      </c>
      <c r="F9" s="86">
        <f t="shared" si="0"/>
        <v>5.1362500000000004</v>
      </c>
      <c r="G9" s="86">
        <f t="shared" si="1"/>
        <v>6.2492395668572822</v>
      </c>
      <c r="H9" s="25">
        <v>65.400000000000006</v>
      </c>
      <c r="I9" s="24">
        <f t="shared" si="2"/>
        <v>148.23209428830464</v>
      </c>
      <c r="J9" s="24">
        <f t="shared" si="3"/>
        <v>154.48133385516192</v>
      </c>
      <c r="K9" s="21">
        <v>0</v>
      </c>
      <c r="L9" s="24">
        <f t="shared" si="4"/>
        <v>0</v>
      </c>
      <c r="M9" s="25">
        <v>30</v>
      </c>
      <c r="N9" s="24">
        <f t="shared" si="5"/>
        <v>35.294117647058826</v>
      </c>
      <c r="O9" s="24">
        <f t="shared" si="6"/>
        <v>100.53625000000001</v>
      </c>
      <c r="P9" s="24">
        <f t="shared" si="7"/>
        <v>189.77545150222073</v>
      </c>
    </row>
    <row r="10" spans="1:18" ht="30" customHeight="1" x14ac:dyDescent="0.25">
      <c r="A10" s="3">
        <v>6</v>
      </c>
      <c r="B10" s="43" t="s">
        <v>86</v>
      </c>
      <c r="C10" s="22" t="s">
        <v>81</v>
      </c>
      <c r="D10" s="23" t="s">
        <v>172</v>
      </c>
      <c r="E10" s="21">
        <v>14.52</v>
      </c>
      <c r="F10" s="86">
        <f t="shared" si="0"/>
        <v>3.63</v>
      </c>
      <c r="G10" s="86">
        <f t="shared" si="1"/>
        <v>4.4165956929066796</v>
      </c>
      <c r="H10" s="25">
        <v>0</v>
      </c>
      <c r="I10" s="24">
        <f t="shared" si="2"/>
        <v>0</v>
      </c>
      <c r="J10" s="24">
        <f t="shared" si="3"/>
        <v>4.4165956929066796</v>
      </c>
      <c r="K10" s="21">
        <v>77.75</v>
      </c>
      <c r="L10" s="24">
        <f t="shared" si="4"/>
        <v>111.76329659798755</v>
      </c>
      <c r="M10" s="25">
        <v>20</v>
      </c>
      <c r="N10" s="24">
        <f t="shared" si="5"/>
        <v>23.529411764705884</v>
      </c>
      <c r="O10" s="24">
        <f t="shared" si="6"/>
        <v>101.38</v>
      </c>
      <c r="P10" s="24">
        <f t="shared" si="7"/>
        <v>139.70930405560011</v>
      </c>
    </row>
    <row r="11" spans="1:18" ht="30" customHeight="1" x14ac:dyDescent="0.25">
      <c r="A11" s="3">
        <v>7</v>
      </c>
      <c r="B11" s="43" t="s">
        <v>87</v>
      </c>
      <c r="C11" s="22" t="s">
        <v>82</v>
      </c>
      <c r="D11" s="23" t="s">
        <v>172</v>
      </c>
      <c r="E11" s="21">
        <v>16.27</v>
      </c>
      <c r="F11" s="86">
        <f t="shared" si="0"/>
        <v>4.0674999999999999</v>
      </c>
      <c r="G11" s="86">
        <f t="shared" si="1"/>
        <v>4.9488988928093436</v>
      </c>
      <c r="H11" s="25">
        <v>27.6</v>
      </c>
      <c r="I11" s="24">
        <f t="shared" si="2"/>
        <v>62.556663644605628</v>
      </c>
      <c r="J11" s="24">
        <f t="shared" si="3"/>
        <v>67.505562537414974</v>
      </c>
      <c r="K11" s="21">
        <v>80.400000000000006</v>
      </c>
      <c r="L11" s="24">
        <f t="shared" si="4"/>
        <v>115.57259223766174</v>
      </c>
      <c r="M11" s="25">
        <v>140</v>
      </c>
      <c r="N11" s="24">
        <f t="shared" si="5"/>
        <v>164.70588235294119</v>
      </c>
      <c r="O11" s="24">
        <f t="shared" si="6"/>
        <v>252.0675</v>
      </c>
      <c r="P11" s="24">
        <f t="shared" si="7"/>
        <v>347.78403712801787</v>
      </c>
    </row>
    <row r="12" spans="1:18" ht="30" customHeight="1" x14ac:dyDescent="0.25">
      <c r="A12" s="3">
        <v>8</v>
      </c>
      <c r="B12" s="43" t="s">
        <v>88</v>
      </c>
      <c r="C12" s="22" t="s">
        <v>83</v>
      </c>
      <c r="D12" s="23" t="s">
        <v>172</v>
      </c>
      <c r="E12" s="21">
        <v>18.579999999999998</v>
      </c>
      <c r="F12" s="86">
        <f t="shared" si="0"/>
        <v>4.6449999999999996</v>
      </c>
      <c r="G12" s="86">
        <f t="shared" si="1"/>
        <v>5.6515391166808611</v>
      </c>
      <c r="H12" s="25">
        <v>0</v>
      </c>
      <c r="I12" s="24">
        <f t="shared" si="2"/>
        <v>0</v>
      </c>
      <c r="J12" s="24">
        <f t="shared" si="3"/>
        <v>5.6515391166808611</v>
      </c>
      <c r="K12" s="21">
        <v>173.3</v>
      </c>
      <c r="L12" s="24">
        <f t="shared" si="4"/>
        <v>249.11356013416392</v>
      </c>
      <c r="M12" s="25">
        <v>60</v>
      </c>
      <c r="N12" s="24">
        <f t="shared" si="5"/>
        <v>70.588235294117652</v>
      </c>
      <c r="O12" s="24">
        <f t="shared" si="6"/>
        <v>237.94500000000002</v>
      </c>
      <c r="P12" s="24">
        <f t="shared" si="7"/>
        <v>325.35333454496242</v>
      </c>
    </row>
    <row r="13" spans="1:18" ht="30" customHeight="1" x14ac:dyDescent="0.25">
      <c r="A13" s="3">
        <v>9</v>
      </c>
      <c r="B13" s="43" t="s">
        <v>89</v>
      </c>
      <c r="C13" s="22" t="s">
        <v>84</v>
      </c>
      <c r="D13" s="23" t="s">
        <v>172</v>
      </c>
      <c r="E13" s="21">
        <v>10</v>
      </c>
      <c r="F13" s="86">
        <f t="shared" si="0"/>
        <v>2.5</v>
      </c>
      <c r="G13" s="86">
        <f t="shared" si="1"/>
        <v>3.041732570872369</v>
      </c>
      <c r="H13" s="25">
        <v>16.5</v>
      </c>
      <c r="I13" s="24">
        <f t="shared" si="2"/>
        <v>37.398005439709884</v>
      </c>
      <c r="J13" s="24">
        <f t="shared" si="3"/>
        <v>40.439738010582253</v>
      </c>
      <c r="K13" s="21">
        <v>176.95</v>
      </c>
      <c r="L13" s="24">
        <f t="shared" si="4"/>
        <v>254.36032582654528</v>
      </c>
      <c r="M13" s="25">
        <v>30</v>
      </c>
      <c r="N13" s="24">
        <f t="shared" si="5"/>
        <v>35.294117647058826</v>
      </c>
      <c r="O13" s="24">
        <f t="shared" si="6"/>
        <v>225.95</v>
      </c>
      <c r="P13" s="24">
        <f t="shared" si="7"/>
        <v>330.09418148418638</v>
      </c>
    </row>
    <row r="14" spans="1:18" ht="30" customHeight="1" x14ac:dyDescent="0.25">
      <c r="A14" s="3">
        <v>10</v>
      </c>
      <c r="B14" s="43" t="s">
        <v>93</v>
      </c>
      <c r="C14" s="22" t="s">
        <v>90</v>
      </c>
      <c r="D14" s="23" t="s">
        <v>172</v>
      </c>
      <c r="E14" s="21">
        <v>92.25</v>
      </c>
      <c r="F14" s="86">
        <f t="shared" si="0"/>
        <v>23.0625</v>
      </c>
      <c r="G14" s="86">
        <f t="shared" si="1"/>
        <v>28.059982966297603</v>
      </c>
      <c r="H14" s="25">
        <v>0</v>
      </c>
      <c r="I14" s="24">
        <f t="shared" si="2"/>
        <v>0</v>
      </c>
      <c r="J14" s="24">
        <f t="shared" si="3"/>
        <v>28.059982966297603</v>
      </c>
      <c r="K14" s="21">
        <v>93.05</v>
      </c>
      <c r="L14" s="24">
        <f t="shared" si="4"/>
        <v>133.75658840440823</v>
      </c>
      <c r="M14" s="25">
        <v>140</v>
      </c>
      <c r="N14" s="24">
        <f t="shared" si="5"/>
        <v>164.70588235294119</v>
      </c>
      <c r="O14" s="24">
        <f t="shared" si="6"/>
        <v>256.11250000000001</v>
      </c>
      <c r="P14" s="24">
        <f t="shared" si="7"/>
        <v>326.522453723647</v>
      </c>
    </row>
    <row r="15" spans="1:18" ht="30" customHeight="1" x14ac:dyDescent="0.25">
      <c r="A15" s="3">
        <v>11</v>
      </c>
      <c r="B15" s="43" t="s">
        <v>94</v>
      </c>
      <c r="C15" s="22" t="s">
        <v>91</v>
      </c>
      <c r="D15" s="23" t="s">
        <v>172</v>
      </c>
      <c r="E15" s="106">
        <v>410.95</v>
      </c>
      <c r="F15" s="88">
        <f t="shared" si="0"/>
        <v>102.7375</v>
      </c>
      <c r="G15" s="88">
        <v>125</v>
      </c>
      <c r="H15" s="105">
        <v>0</v>
      </c>
      <c r="I15" s="95">
        <f t="shared" si="2"/>
        <v>0</v>
      </c>
      <c r="J15" s="95">
        <f t="shared" si="3"/>
        <v>125</v>
      </c>
      <c r="K15" s="106">
        <v>39.1</v>
      </c>
      <c r="L15" s="95">
        <f t="shared" si="4"/>
        <v>56.205079060852903</v>
      </c>
      <c r="M15" s="25">
        <v>120</v>
      </c>
      <c r="N15" s="24">
        <f t="shared" si="5"/>
        <v>141.1764705882353</v>
      </c>
      <c r="O15" s="24">
        <f t="shared" si="6"/>
        <v>261.83749999999998</v>
      </c>
      <c r="P15" s="24">
        <f t="shared" si="7"/>
        <v>322.38154964908824</v>
      </c>
    </row>
    <row r="16" spans="1:18" ht="30" customHeight="1" x14ac:dyDescent="0.25">
      <c r="A16" s="3">
        <v>12</v>
      </c>
      <c r="B16" s="43" t="s">
        <v>95</v>
      </c>
      <c r="C16" s="22" t="s">
        <v>92</v>
      </c>
      <c r="D16" s="23" t="s">
        <v>172</v>
      </c>
      <c r="E16" s="106">
        <v>37.575000000000003</v>
      </c>
      <c r="F16" s="88">
        <f t="shared" si="0"/>
        <v>9.3937500000000007</v>
      </c>
      <c r="G16" s="88">
        <f t="shared" si="1"/>
        <v>11.429310135052926</v>
      </c>
      <c r="H16" s="105">
        <v>0</v>
      </c>
      <c r="I16" s="95">
        <f t="shared" si="2"/>
        <v>0</v>
      </c>
      <c r="J16" s="95">
        <f t="shared" si="3"/>
        <v>11.429310135052926</v>
      </c>
      <c r="K16" s="106">
        <v>1.25</v>
      </c>
      <c r="L16" s="95">
        <f t="shared" si="4"/>
        <v>1.7968375658840441</v>
      </c>
      <c r="M16" s="25">
        <v>0</v>
      </c>
      <c r="N16" s="24">
        <f t="shared" si="5"/>
        <v>0</v>
      </c>
      <c r="O16" s="24">
        <f t="shared" si="6"/>
        <v>10.643750000000001</v>
      </c>
      <c r="P16" s="24">
        <f t="shared" si="7"/>
        <v>13.22614770093697</v>
      </c>
    </row>
    <row r="17" spans="1:16" ht="30" customHeight="1" x14ac:dyDescent="0.25">
      <c r="A17" s="3">
        <v>13</v>
      </c>
      <c r="B17" s="43" t="s">
        <v>107</v>
      </c>
      <c r="C17" s="22" t="s">
        <v>96</v>
      </c>
      <c r="D17" s="23" t="s">
        <v>172</v>
      </c>
      <c r="E17" s="106">
        <v>151.6</v>
      </c>
      <c r="F17" s="88">
        <f t="shared" si="0"/>
        <v>37.9</v>
      </c>
      <c r="G17" s="88">
        <f t="shared" si="1"/>
        <v>46.11266577442511</v>
      </c>
      <c r="H17" s="105">
        <v>66.599999999999994</v>
      </c>
      <c r="I17" s="95">
        <f t="shared" si="2"/>
        <v>150.95194922937443</v>
      </c>
      <c r="J17" s="95">
        <f t="shared" si="3"/>
        <v>197.06461500379953</v>
      </c>
      <c r="K17" s="106">
        <v>76.349999999999994</v>
      </c>
      <c r="L17" s="95">
        <f t="shared" si="4"/>
        <v>109.75083852419742</v>
      </c>
      <c r="M17" s="25">
        <v>160</v>
      </c>
      <c r="N17" s="24">
        <f t="shared" si="5"/>
        <v>188.23529411764707</v>
      </c>
      <c r="O17" s="24">
        <f t="shared" si="6"/>
        <v>340.85</v>
      </c>
      <c r="P17" s="24">
        <f t="shared" si="7"/>
        <v>495.05074764564404</v>
      </c>
    </row>
    <row r="18" spans="1:16" ht="30" customHeight="1" x14ac:dyDescent="0.25">
      <c r="A18" s="3">
        <v>14</v>
      </c>
      <c r="B18" s="43" t="s">
        <v>108</v>
      </c>
      <c r="C18" s="22" t="s">
        <v>97</v>
      </c>
      <c r="D18" s="23" t="s">
        <v>172</v>
      </c>
      <c r="E18" s="106">
        <v>10</v>
      </c>
      <c r="F18" s="88">
        <f t="shared" si="0"/>
        <v>2.5</v>
      </c>
      <c r="G18" s="88">
        <f t="shared" si="1"/>
        <v>3.041732570872369</v>
      </c>
      <c r="H18" s="105">
        <v>32.85</v>
      </c>
      <c r="I18" s="95">
        <f t="shared" si="2"/>
        <v>74.456029011786043</v>
      </c>
      <c r="J18" s="95">
        <f t="shared" si="3"/>
        <v>77.497761582658413</v>
      </c>
      <c r="K18" s="106">
        <v>158.15</v>
      </c>
      <c r="L18" s="95">
        <f t="shared" si="4"/>
        <v>227.33588883564929</v>
      </c>
      <c r="M18" s="25">
        <v>90</v>
      </c>
      <c r="N18" s="24">
        <f t="shared" si="5"/>
        <v>105.88235294117646</v>
      </c>
      <c r="O18" s="24">
        <f t="shared" si="6"/>
        <v>283.5</v>
      </c>
      <c r="P18" s="24">
        <f t="shared" si="7"/>
        <v>410.71600335948415</v>
      </c>
    </row>
    <row r="19" spans="1:16" ht="30" customHeight="1" x14ac:dyDescent="0.25">
      <c r="A19" s="3">
        <v>16</v>
      </c>
      <c r="B19" s="43" t="s">
        <v>109</v>
      </c>
      <c r="C19" s="22" t="s">
        <v>98</v>
      </c>
      <c r="D19" s="23" t="s">
        <v>172</v>
      </c>
      <c r="E19" s="106">
        <v>55</v>
      </c>
      <c r="F19" s="88">
        <f t="shared" si="0"/>
        <v>13.75</v>
      </c>
      <c r="G19" s="88">
        <f t="shared" si="1"/>
        <v>16.729529139798032</v>
      </c>
      <c r="H19" s="105">
        <v>165.45</v>
      </c>
      <c r="I19" s="110">
        <v>375</v>
      </c>
      <c r="J19" s="95">
        <f t="shared" si="3"/>
        <v>391.72952913979805</v>
      </c>
      <c r="K19" s="106">
        <v>38.4</v>
      </c>
      <c r="L19" s="95">
        <f t="shared" si="4"/>
        <v>55.198850023957831</v>
      </c>
      <c r="M19" s="25">
        <v>50</v>
      </c>
      <c r="N19" s="24">
        <f t="shared" si="5"/>
        <v>58.823529411764703</v>
      </c>
      <c r="O19" s="24">
        <f t="shared" si="6"/>
        <v>267.60000000000002</v>
      </c>
      <c r="P19" s="24">
        <f t="shared" si="7"/>
        <v>505.75190857552059</v>
      </c>
    </row>
    <row r="20" spans="1:16" ht="30" customHeight="1" x14ac:dyDescent="0.25">
      <c r="A20" s="3">
        <v>17</v>
      </c>
      <c r="B20" s="43" t="s">
        <v>110</v>
      </c>
      <c r="C20" s="22" t="s">
        <v>99</v>
      </c>
      <c r="D20" s="23" t="s">
        <v>172</v>
      </c>
      <c r="E20" s="106">
        <v>22.45</v>
      </c>
      <c r="F20" s="88">
        <f t="shared" si="0"/>
        <v>5.6124999999999998</v>
      </c>
      <c r="G20" s="88">
        <f t="shared" si="1"/>
        <v>6.8286896216084685</v>
      </c>
      <c r="H20" s="105">
        <v>135</v>
      </c>
      <c r="I20" s="95">
        <f t="shared" si="2"/>
        <v>305.98368087035362</v>
      </c>
      <c r="J20" s="95">
        <f t="shared" si="3"/>
        <v>312.8123704919621</v>
      </c>
      <c r="K20" s="106">
        <v>91.5</v>
      </c>
      <c r="L20" s="95">
        <f t="shared" si="4"/>
        <v>131.52850982271204</v>
      </c>
      <c r="M20" s="25">
        <v>30</v>
      </c>
      <c r="N20" s="24">
        <f t="shared" si="5"/>
        <v>35.294117647058826</v>
      </c>
      <c r="O20" s="24">
        <f t="shared" si="6"/>
        <v>262.11250000000001</v>
      </c>
      <c r="P20" s="24">
        <f t="shared" si="7"/>
        <v>479.63499796173295</v>
      </c>
    </row>
    <row r="21" spans="1:16" ht="30" customHeight="1" x14ac:dyDescent="0.25">
      <c r="A21" s="3">
        <v>18</v>
      </c>
      <c r="B21" s="43" t="s">
        <v>111</v>
      </c>
      <c r="C21" s="22" t="s">
        <v>100</v>
      </c>
      <c r="D21" s="23" t="s">
        <v>172</v>
      </c>
      <c r="E21" s="106">
        <v>141.75</v>
      </c>
      <c r="F21" s="88">
        <f t="shared" si="0"/>
        <v>35.4375</v>
      </c>
      <c r="G21" s="88">
        <f t="shared" si="1"/>
        <v>43.11655919211583</v>
      </c>
      <c r="H21" s="105">
        <v>0</v>
      </c>
      <c r="I21" s="95">
        <f t="shared" si="2"/>
        <v>0</v>
      </c>
      <c r="J21" s="95">
        <f t="shared" si="3"/>
        <v>43.11655919211583</v>
      </c>
      <c r="K21" s="106">
        <v>208.7</v>
      </c>
      <c r="L21" s="95">
        <v>300</v>
      </c>
      <c r="M21" s="25">
        <v>150</v>
      </c>
      <c r="N21" s="24">
        <f t="shared" si="5"/>
        <v>176.47058823529412</v>
      </c>
      <c r="O21" s="24">
        <f t="shared" si="6"/>
        <v>394.13749999999999</v>
      </c>
      <c r="P21" s="24">
        <f t="shared" si="7"/>
        <v>519.58714742740995</v>
      </c>
    </row>
    <row r="22" spans="1:16" ht="30" customHeight="1" x14ac:dyDescent="0.25">
      <c r="A22" s="3">
        <v>19</v>
      </c>
      <c r="B22" s="43" t="s">
        <v>112</v>
      </c>
      <c r="C22" s="22" t="s">
        <v>101</v>
      </c>
      <c r="D22" s="23" t="s">
        <v>172</v>
      </c>
      <c r="E22" s="21">
        <v>22.875</v>
      </c>
      <c r="F22" s="86">
        <f t="shared" si="0"/>
        <v>5.71875</v>
      </c>
      <c r="G22" s="86">
        <f t="shared" si="1"/>
        <v>6.9579632558705438</v>
      </c>
      <c r="H22" s="25">
        <v>75</v>
      </c>
      <c r="I22" s="24">
        <f t="shared" si="2"/>
        <v>169.99093381686311</v>
      </c>
      <c r="J22" s="24">
        <f t="shared" si="3"/>
        <v>176.94889707273364</v>
      </c>
      <c r="K22" s="21">
        <v>91</v>
      </c>
      <c r="L22" s="24">
        <f t="shared" si="4"/>
        <v>130.80977479635843</v>
      </c>
      <c r="M22" s="25">
        <v>170</v>
      </c>
      <c r="N22" s="24">
        <v>200</v>
      </c>
      <c r="O22" s="24">
        <f t="shared" si="6"/>
        <v>341.71875</v>
      </c>
      <c r="P22" s="24">
        <f t="shared" si="7"/>
        <v>507.75867186909204</v>
      </c>
    </row>
    <row r="23" spans="1:16" ht="30" customHeight="1" x14ac:dyDescent="0.25">
      <c r="A23" s="3">
        <v>20</v>
      </c>
      <c r="B23" s="43" t="s">
        <v>113</v>
      </c>
      <c r="C23" s="22" t="s">
        <v>102</v>
      </c>
      <c r="D23" s="23" t="s">
        <v>172</v>
      </c>
      <c r="E23" s="21">
        <v>62.26</v>
      </c>
      <c r="F23" s="86">
        <f t="shared" si="0"/>
        <v>15.565</v>
      </c>
      <c r="G23" s="86">
        <f t="shared" si="1"/>
        <v>18.93782698625137</v>
      </c>
      <c r="H23" s="25">
        <v>0</v>
      </c>
      <c r="I23" s="24">
        <f t="shared" si="2"/>
        <v>0</v>
      </c>
      <c r="J23" s="24">
        <f t="shared" si="3"/>
        <v>18.93782698625137</v>
      </c>
      <c r="K23" s="21">
        <v>59.5</v>
      </c>
      <c r="L23" s="24">
        <f t="shared" si="4"/>
        <v>85.529468136080496</v>
      </c>
      <c r="M23" s="25">
        <v>0</v>
      </c>
      <c r="N23" s="24">
        <f t="shared" ref="N23:N30" si="8">M23*$N$22/$M$22</f>
        <v>0</v>
      </c>
      <c r="O23" s="24">
        <f t="shared" si="6"/>
        <v>75.064999999999998</v>
      </c>
      <c r="P23" s="24">
        <f t="shared" si="7"/>
        <v>104.46729512233186</v>
      </c>
    </row>
    <row r="24" spans="1:16" ht="30" customHeight="1" x14ac:dyDescent="0.25">
      <c r="A24" s="3">
        <v>21</v>
      </c>
      <c r="B24" s="43" t="s">
        <v>114</v>
      </c>
      <c r="C24" s="22" t="s">
        <v>103</v>
      </c>
      <c r="D24" s="23" t="s">
        <v>172</v>
      </c>
      <c r="E24" s="21">
        <v>81.795000000000002</v>
      </c>
      <c r="F24" s="86">
        <f t="shared" si="0"/>
        <v>20.44875</v>
      </c>
      <c r="G24" s="86">
        <f t="shared" si="1"/>
        <v>24.87985156345054</v>
      </c>
      <c r="H24" s="25">
        <v>87.45</v>
      </c>
      <c r="I24" s="24">
        <f t="shared" si="2"/>
        <v>198.2094288304624</v>
      </c>
      <c r="J24" s="24">
        <f t="shared" si="3"/>
        <v>223.08928039391293</v>
      </c>
      <c r="K24" s="21">
        <v>85.8</v>
      </c>
      <c r="L24" s="24">
        <f t="shared" si="4"/>
        <v>123.3349305222808</v>
      </c>
      <c r="M24" s="25">
        <v>40</v>
      </c>
      <c r="N24" s="24">
        <f t="shared" si="8"/>
        <v>47.058823529411768</v>
      </c>
      <c r="O24" s="24">
        <f t="shared" si="6"/>
        <v>233.69875000000002</v>
      </c>
      <c r="P24" s="24">
        <f t="shared" si="7"/>
        <v>393.48303444560548</v>
      </c>
    </row>
    <row r="25" spans="1:16" ht="30" customHeight="1" x14ac:dyDescent="0.25">
      <c r="A25" s="3">
        <v>22</v>
      </c>
      <c r="B25" s="43" t="s">
        <v>115</v>
      </c>
      <c r="C25" s="22" t="s">
        <v>104</v>
      </c>
      <c r="D25" s="23" t="s">
        <v>172</v>
      </c>
      <c r="E25" s="21">
        <v>42.185000000000002</v>
      </c>
      <c r="F25" s="86">
        <f t="shared" si="0"/>
        <v>10.546250000000001</v>
      </c>
      <c r="G25" s="86">
        <f t="shared" si="1"/>
        <v>12.83154885022509</v>
      </c>
      <c r="H25" s="25">
        <v>32.4</v>
      </c>
      <c r="I25" s="24">
        <f t="shared" si="2"/>
        <v>73.436083408884855</v>
      </c>
      <c r="J25" s="24">
        <f t="shared" si="3"/>
        <v>86.267632259109945</v>
      </c>
      <c r="K25" s="21">
        <v>43.45</v>
      </c>
      <c r="L25" s="24">
        <f t="shared" si="4"/>
        <v>62.458073790129376</v>
      </c>
      <c r="M25" s="25">
        <v>20</v>
      </c>
      <c r="N25" s="24">
        <f t="shared" si="8"/>
        <v>23.529411764705884</v>
      </c>
      <c r="O25" s="24">
        <f t="shared" si="6"/>
        <v>106.39625000000001</v>
      </c>
      <c r="P25" s="24">
        <f t="shared" si="7"/>
        <v>172.25511781394519</v>
      </c>
    </row>
    <row r="26" spans="1:16" ht="30" customHeight="1" x14ac:dyDescent="0.25">
      <c r="A26" s="3">
        <v>23</v>
      </c>
      <c r="B26" s="43" t="s">
        <v>116</v>
      </c>
      <c r="C26" s="22" t="s">
        <v>105</v>
      </c>
      <c r="D26" s="23" t="s">
        <v>172</v>
      </c>
      <c r="E26" s="21">
        <v>10</v>
      </c>
      <c r="F26" s="86">
        <f t="shared" si="0"/>
        <v>2.5</v>
      </c>
      <c r="G26" s="86">
        <f t="shared" si="1"/>
        <v>3.041732570872369</v>
      </c>
      <c r="H26" s="25">
        <v>28.5</v>
      </c>
      <c r="I26" s="24">
        <f t="shared" si="2"/>
        <v>64.596554850407983</v>
      </c>
      <c r="J26" s="24">
        <f t="shared" si="3"/>
        <v>67.638287421280353</v>
      </c>
      <c r="K26" s="21">
        <v>57.65</v>
      </c>
      <c r="L26" s="24">
        <f t="shared" si="4"/>
        <v>82.87014853857211</v>
      </c>
      <c r="M26" s="25">
        <v>20</v>
      </c>
      <c r="N26" s="24">
        <f t="shared" si="8"/>
        <v>23.529411764705884</v>
      </c>
      <c r="O26" s="24">
        <f t="shared" si="6"/>
        <v>108.65</v>
      </c>
      <c r="P26" s="24">
        <f t="shared" si="7"/>
        <v>174.03784772455836</v>
      </c>
    </row>
    <row r="27" spans="1:16" ht="30" customHeight="1" x14ac:dyDescent="0.25">
      <c r="A27" s="3">
        <v>24</v>
      </c>
      <c r="B27" s="43" t="s">
        <v>117</v>
      </c>
      <c r="C27" s="22" t="s">
        <v>106</v>
      </c>
      <c r="D27" s="23" t="s">
        <v>172</v>
      </c>
      <c r="E27" s="21">
        <v>61</v>
      </c>
      <c r="F27" s="86">
        <f t="shared" si="0"/>
        <v>15.25</v>
      </c>
      <c r="G27" s="86">
        <f t="shared" si="1"/>
        <v>18.554568682321449</v>
      </c>
      <c r="H27" s="25">
        <v>103.8</v>
      </c>
      <c r="I27" s="24">
        <f t="shared" si="2"/>
        <v>235.26745240253854</v>
      </c>
      <c r="J27" s="24">
        <f t="shared" si="3"/>
        <v>253.82202108485998</v>
      </c>
      <c r="K27" s="21">
        <v>40.049999999999997</v>
      </c>
      <c r="L27" s="24">
        <f t="shared" si="4"/>
        <v>57.570675610924766</v>
      </c>
      <c r="M27" s="105">
        <v>50</v>
      </c>
      <c r="N27" s="24">
        <f t="shared" si="8"/>
        <v>58.823529411764703</v>
      </c>
      <c r="O27" s="24">
        <f t="shared" si="6"/>
        <v>209.1</v>
      </c>
      <c r="P27" s="24">
        <f t="shared" si="7"/>
        <v>370.21622610754946</v>
      </c>
    </row>
    <row r="28" spans="1:16" ht="30" customHeight="1" x14ac:dyDescent="0.25">
      <c r="A28" s="3">
        <v>25</v>
      </c>
      <c r="B28" s="43" t="s">
        <v>120</v>
      </c>
      <c r="C28" s="22" t="s">
        <v>71</v>
      </c>
      <c r="D28" s="23" t="s">
        <v>172</v>
      </c>
      <c r="E28" s="21">
        <v>64.25</v>
      </c>
      <c r="F28" s="86">
        <f t="shared" si="0"/>
        <v>16.0625</v>
      </c>
      <c r="G28" s="86">
        <f t="shared" si="1"/>
        <v>19.543131767854973</v>
      </c>
      <c r="H28" s="25">
        <v>0</v>
      </c>
      <c r="I28" s="24">
        <f t="shared" si="2"/>
        <v>0</v>
      </c>
      <c r="J28" s="24">
        <f t="shared" si="3"/>
        <v>19.543131767854973</v>
      </c>
      <c r="K28" s="21">
        <v>38.75</v>
      </c>
      <c r="L28" s="24">
        <f t="shared" si="4"/>
        <v>55.701964542405371</v>
      </c>
      <c r="M28" s="25">
        <v>0</v>
      </c>
      <c r="N28" s="24">
        <f t="shared" si="8"/>
        <v>0</v>
      </c>
      <c r="O28" s="24">
        <f t="shared" si="6"/>
        <v>54.8125</v>
      </c>
      <c r="P28" s="24">
        <f t="shared" si="7"/>
        <v>75.245096310260351</v>
      </c>
    </row>
    <row r="29" spans="1:16" ht="30" customHeight="1" x14ac:dyDescent="0.25">
      <c r="A29" s="3">
        <v>26</v>
      </c>
      <c r="B29" s="43" t="s">
        <v>119</v>
      </c>
      <c r="C29" s="22" t="s">
        <v>70</v>
      </c>
      <c r="D29" s="23" t="s">
        <v>172</v>
      </c>
      <c r="E29" s="21">
        <v>182.35</v>
      </c>
      <c r="F29" s="86">
        <f t="shared" si="0"/>
        <v>45.587499999999999</v>
      </c>
      <c r="G29" s="86">
        <f t="shared" si="1"/>
        <v>55.465993429857647</v>
      </c>
      <c r="H29" s="25">
        <v>0</v>
      </c>
      <c r="I29" s="24">
        <f t="shared" si="2"/>
        <v>0</v>
      </c>
      <c r="J29" s="24">
        <f t="shared" si="3"/>
        <v>55.465993429857647</v>
      </c>
      <c r="K29" s="21">
        <v>29.9</v>
      </c>
      <c r="L29" s="24">
        <f t="shared" si="4"/>
        <v>42.980354575946336</v>
      </c>
      <c r="M29" s="25">
        <v>40</v>
      </c>
      <c r="N29" s="24">
        <f t="shared" si="8"/>
        <v>47.058823529411768</v>
      </c>
      <c r="O29" s="24">
        <f t="shared" si="6"/>
        <v>115.4875</v>
      </c>
      <c r="P29" s="24">
        <f t="shared" si="7"/>
        <v>145.50517153521577</v>
      </c>
    </row>
    <row r="30" spans="1:16" ht="30" customHeight="1" x14ac:dyDescent="0.25">
      <c r="A30" s="3">
        <v>27</v>
      </c>
      <c r="B30" s="43" t="s">
        <v>118</v>
      </c>
      <c r="C30" s="22" t="s">
        <v>69</v>
      </c>
      <c r="D30" s="23" t="s">
        <v>172</v>
      </c>
      <c r="E30" s="21">
        <v>131.57499999999999</v>
      </c>
      <c r="F30" s="86">
        <f t="shared" si="0"/>
        <v>32.893749999999997</v>
      </c>
      <c r="G30" s="86">
        <f t="shared" si="1"/>
        <v>40.02159630125319</v>
      </c>
      <c r="H30" s="25">
        <v>0</v>
      </c>
      <c r="I30" s="24">
        <f t="shared" si="2"/>
        <v>0</v>
      </c>
      <c r="J30" s="24">
        <f t="shared" si="3"/>
        <v>40.02159630125319</v>
      </c>
      <c r="K30" s="21">
        <v>18.899999999999999</v>
      </c>
      <c r="L30" s="24">
        <f t="shared" si="4"/>
        <v>27.168183996166746</v>
      </c>
      <c r="M30" s="25">
        <v>0</v>
      </c>
      <c r="N30" s="24">
        <f t="shared" si="8"/>
        <v>0</v>
      </c>
      <c r="O30" s="24">
        <f t="shared" si="6"/>
        <v>51.793749999999996</v>
      </c>
      <c r="P30" s="24">
        <f t="shared" si="7"/>
        <v>67.189780297419929</v>
      </c>
    </row>
    <row r="31" spans="1:16" ht="30" customHeight="1" x14ac:dyDescent="0.25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3"/>
    </row>
    <row r="32" spans="1:16" x14ac:dyDescent="0.25">
      <c r="A32" s="114"/>
      <c r="B32" s="112"/>
      <c r="C32" s="112"/>
      <c r="D32" s="112"/>
      <c r="E32" s="112"/>
      <c r="F32" s="112"/>
      <c r="G32" s="112"/>
      <c r="H32" s="112"/>
      <c r="I32" s="113"/>
      <c r="J32" s="113"/>
      <c r="K32" s="112"/>
      <c r="L32" s="113"/>
      <c r="M32" s="112"/>
      <c r="N32" s="113"/>
      <c r="O32" s="112"/>
    </row>
    <row r="33" spans="1:15" ht="25.5" customHeight="1" x14ac:dyDescent="0.25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60"/>
    </row>
  </sheetData>
  <sheetProtection algorithmName="SHA-512" hashValue="mplAdsxU19kQ3Irkb5/9tneBtE7khrQweuKkT/fSlMIEGKJ/qhFY2SC6R8Z0aixy1YbNc+0zGbpwnB0bBtKO8w==" saltValue="finm7eZUbOlKaC3yAtELQg==" spinCount="100000" sheet="1" objects="1" scenarios="1"/>
  <mergeCells count="8">
    <mergeCell ref="A33:O33"/>
    <mergeCell ref="A2:O2"/>
    <mergeCell ref="A1:O1"/>
    <mergeCell ref="E3:I3"/>
    <mergeCell ref="A4:D4"/>
    <mergeCell ref="A31:O31"/>
    <mergeCell ref="M3:N3"/>
    <mergeCell ref="K3:L3"/>
  </mergeCells>
  <phoneticPr fontId="11" type="noConversion"/>
  <pageMargins left="0.7" right="0.7" top="0.75" bottom="0.75" header="0.51180555555555496" footer="0.51180555555555496"/>
  <pageSetup paperSize="9" scale="64" firstPageNumber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26"/>
  <sheetViews>
    <sheetView topLeftCell="A10" workbookViewId="0">
      <selection activeCell="X16" sqref="X16"/>
    </sheetView>
  </sheetViews>
  <sheetFormatPr defaultRowHeight="15" x14ac:dyDescent="0.25"/>
  <cols>
    <col min="1" max="1" width="3.85546875" style="1" customWidth="1"/>
    <col min="2" max="2" width="12.28515625" style="12" customWidth="1"/>
    <col min="3" max="3" width="15.85546875" style="12" customWidth="1"/>
    <col min="4" max="4" width="16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/>
    <col min="11" max="11" width="9.140625" style="12"/>
    <col min="12" max="12" width="11.42578125" style="27" bestFit="1" customWidth="1"/>
    <col min="13" max="13" width="9.140625" style="12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ht="15.75" x14ac:dyDescent="0.25">
      <c r="A1" s="186" t="s">
        <v>211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7"/>
      <c r="P1" s="104"/>
    </row>
    <row r="2" spans="1:16" ht="38.25" x14ac:dyDescent="0.25">
      <c r="A2" s="117" t="s">
        <v>43</v>
      </c>
      <c r="B2" s="117" t="s">
        <v>44</v>
      </c>
      <c r="C2" s="118" t="s">
        <v>64</v>
      </c>
      <c r="D2" s="117" t="s">
        <v>46</v>
      </c>
      <c r="E2" s="188" t="s">
        <v>47</v>
      </c>
      <c r="F2" s="188"/>
      <c r="G2" s="188"/>
      <c r="H2" s="188"/>
      <c r="I2" s="188"/>
      <c r="J2" s="119"/>
      <c r="K2" s="188" t="s">
        <v>48</v>
      </c>
      <c r="L2" s="188"/>
      <c r="M2" s="188" t="s">
        <v>49</v>
      </c>
      <c r="N2" s="188"/>
      <c r="O2" s="119" t="s">
        <v>50</v>
      </c>
      <c r="P2" s="141" t="s">
        <v>59</v>
      </c>
    </row>
    <row r="3" spans="1:16" ht="64.5" x14ac:dyDescent="0.25">
      <c r="A3" s="189" t="s">
        <v>12</v>
      </c>
      <c r="B3" s="189"/>
      <c r="C3" s="189"/>
      <c r="D3" s="189"/>
      <c r="E3" s="120" t="s">
        <v>51</v>
      </c>
      <c r="F3" s="120" t="s">
        <v>52</v>
      </c>
      <c r="G3" s="120" t="s">
        <v>53</v>
      </c>
      <c r="H3" s="120" t="s">
        <v>54</v>
      </c>
      <c r="I3" s="111" t="s">
        <v>55</v>
      </c>
      <c r="J3" s="121" t="s">
        <v>56</v>
      </c>
      <c r="K3" s="120" t="s">
        <v>63</v>
      </c>
      <c r="L3" s="122" t="s">
        <v>57</v>
      </c>
      <c r="M3" s="120" t="s">
        <v>61</v>
      </c>
      <c r="N3" s="120" t="s">
        <v>62</v>
      </c>
      <c r="O3" s="106"/>
      <c r="P3" s="123"/>
    </row>
    <row r="4" spans="1:16" ht="30" customHeight="1" x14ac:dyDescent="0.25">
      <c r="A4" s="120">
        <v>1</v>
      </c>
      <c r="B4" s="147" t="s">
        <v>188</v>
      </c>
      <c r="C4" s="148" t="s">
        <v>189</v>
      </c>
      <c r="D4" s="126" t="s">
        <v>161</v>
      </c>
      <c r="E4" s="88">
        <v>70</v>
      </c>
      <c r="F4" s="88">
        <f>E4/4</f>
        <v>17.5</v>
      </c>
      <c r="G4" s="88">
        <f>F4/$F$7*$G$7</f>
        <v>41.3564929693962</v>
      </c>
      <c r="H4" s="88">
        <v>160.05000000000001</v>
      </c>
      <c r="I4" s="88">
        <f>H4/$H$8*$I$8</f>
        <v>322.16183574879227</v>
      </c>
      <c r="J4" s="88">
        <f>G4+I4</f>
        <v>363.51832871818846</v>
      </c>
      <c r="K4" s="88">
        <v>83.85</v>
      </c>
      <c r="L4" s="96">
        <f>K4/$K$7*$L$7</f>
        <v>158.20754716981131</v>
      </c>
      <c r="M4" s="88">
        <v>110</v>
      </c>
      <c r="N4" s="88">
        <f>M4*$N$8/$M$8</f>
        <v>129.41176470588235</v>
      </c>
      <c r="O4" s="88">
        <f>F4+H4+K4+M4</f>
        <v>371.4</v>
      </c>
      <c r="P4" s="88">
        <f>J4+L4+N4</f>
        <v>651.13764059388211</v>
      </c>
    </row>
    <row r="5" spans="1:16" ht="30" customHeight="1" x14ac:dyDescent="0.25">
      <c r="A5" s="127">
        <v>2</v>
      </c>
      <c r="B5" s="149" t="s">
        <v>93</v>
      </c>
      <c r="C5" s="150" t="s">
        <v>90</v>
      </c>
      <c r="D5" s="126" t="s">
        <v>161</v>
      </c>
      <c r="E5" s="88">
        <v>92.25</v>
      </c>
      <c r="F5" s="88">
        <f t="shared" ref="F5:F8" si="0">E5/4</f>
        <v>23.0625</v>
      </c>
      <c r="G5" s="88">
        <f t="shared" ref="G5:G6" si="1">F5/$F$7*$G$7</f>
        <v>54.501949663239991</v>
      </c>
      <c r="H5" s="88">
        <v>0</v>
      </c>
      <c r="I5" s="88">
        <f>H5/H8*I8</f>
        <v>0</v>
      </c>
      <c r="J5" s="88">
        <f>G5+I5</f>
        <v>54.501949663239991</v>
      </c>
      <c r="K5" s="88">
        <v>93.05</v>
      </c>
      <c r="L5" s="96">
        <f t="shared" ref="L5:L6" si="2">K5/$K$7*$L$7</f>
        <v>175.56603773584908</v>
      </c>
      <c r="M5" s="88">
        <v>140</v>
      </c>
      <c r="N5" s="88">
        <f t="shared" ref="N5:N7" si="3">M5*$N$8/$M$8</f>
        <v>164.70588235294119</v>
      </c>
      <c r="O5" s="88">
        <f t="shared" ref="O5:O8" si="4">F5+H5+K5+M5</f>
        <v>256.11250000000001</v>
      </c>
      <c r="P5" s="88">
        <f t="shared" ref="P5:P8" si="5">J5+L5+N5</f>
        <v>394.77386975203024</v>
      </c>
    </row>
    <row r="6" spans="1:16" ht="30" customHeight="1" x14ac:dyDescent="0.25">
      <c r="A6" s="130">
        <v>3</v>
      </c>
      <c r="B6" s="149" t="s">
        <v>132</v>
      </c>
      <c r="C6" s="151" t="s">
        <v>131</v>
      </c>
      <c r="D6" s="133" t="s">
        <v>161</v>
      </c>
      <c r="E6" s="107">
        <v>130.94999999999999</v>
      </c>
      <c r="F6" s="88">
        <f t="shared" si="0"/>
        <v>32.737499999999997</v>
      </c>
      <c r="G6" s="88">
        <f t="shared" si="1"/>
        <v>77.366182204891871</v>
      </c>
      <c r="H6" s="107">
        <v>0</v>
      </c>
      <c r="I6" s="107">
        <f>H6/H8*I8</f>
        <v>0</v>
      </c>
      <c r="J6" s="88">
        <f t="shared" ref="J6:J8" si="6">G6+I6</f>
        <v>77.366182204891871</v>
      </c>
      <c r="K6" s="107">
        <v>53.2</v>
      </c>
      <c r="L6" s="96">
        <f t="shared" si="2"/>
        <v>100.37735849056605</v>
      </c>
      <c r="M6" s="94">
        <v>140</v>
      </c>
      <c r="N6" s="88">
        <f t="shared" si="3"/>
        <v>164.70588235294119</v>
      </c>
      <c r="O6" s="88">
        <f t="shared" si="4"/>
        <v>225.9375</v>
      </c>
      <c r="P6" s="88">
        <f t="shared" si="5"/>
        <v>342.44942304839913</v>
      </c>
    </row>
    <row r="7" spans="1:16" ht="30" customHeight="1" x14ac:dyDescent="0.25">
      <c r="A7" s="130">
        <v>4</v>
      </c>
      <c r="B7" s="149" t="s">
        <v>156</v>
      </c>
      <c r="C7" s="151" t="s">
        <v>155</v>
      </c>
      <c r="D7" s="133" t="s">
        <v>161</v>
      </c>
      <c r="E7" s="107">
        <v>211.57499999999999</v>
      </c>
      <c r="F7" s="88">
        <f t="shared" si="0"/>
        <v>52.893749999999997</v>
      </c>
      <c r="G7" s="107">
        <v>125</v>
      </c>
      <c r="H7" s="107">
        <v>60</v>
      </c>
      <c r="I7" s="88">
        <f>H7/$H$8*$I$8</f>
        <v>120.77294685990337</v>
      </c>
      <c r="J7" s="88">
        <f t="shared" si="6"/>
        <v>245.77294685990336</v>
      </c>
      <c r="K7" s="107">
        <v>159</v>
      </c>
      <c r="L7" s="107">
        <v>300</v>
      </c>
      <c r="M7" s="94">
        <v>30</v>
      </c>
      <c r="N7" s="88">
        <f t="shared" si="3"/>
        <v>35.294117647058826</v>
      </c>
      <c r="O7" s="88">
        <f t="shared" si="4"/>
        <v>301.89375000000001</v>
      </c>
      <c r="P7" s="88">
        <f>J7+L7+N7</f>
        <v>581.0670645069622</v>
      </c>
    </row>
    <row r="8" spans="1:16" ht="30" customHeight="1" x14ac:dyDescent="0.25">
      <c r="A8" s="130">
        <v>5</v>
      </c>
      <c r="B8" s="149" t="s">
        <v>8</v>
      </c>
      <c r="C8" s="151" t="s">
        <v>9</v>
      </c>
      <c r="D8" s="133" t="s">
        <v>161</v>
      </c>
      <c r="E8" s="107">
        <v>21.25</v>
      </c>
      <c r="F8" s="88">
        <f t="shared" si="0"/>
        <v>5.3125</v>
      </c>
      <c r="G8" s="88">
        <f>F8/$F$7*$G$7</f>
        <v>12.554649651423846</v>
      </c>
      <c r="H8" s="107">
        <v>186.3</v>
      </c>
      <c r="I8" s="107">
        <v>375</v>
      </c>
      <c r="J8" s="88">
        <f t="shared" si="6"/>
        <v>387.55464965142386</v>
      </c>
      <c r="K8" s="107">
        <v>81.650000000000006</v>
      </c>
      <c r="L8" s="96">
        <f>K8/$K$7*$L$7</f>
        <v>154.05660377358492</v>
      </c>
      <c r="M8" s="94">
        <v>170</v>
      </c>
      <c r="N8" s="88">
        <v>200</v>
      </c>
      <c r="O8" s="88">
        <f t="shared" si="4"/>
        <v>443.26250000000005</v>
      </c>
      <c r="P8" s="88">
        <f t="shared" si="5"/>
        <v>741.61125342500873</v>
      </c>
    </row>
    <row r="9" spans="1:16" ht="15.75" x14ac:dyDescent="0.25">
      <c r="A9" s="181"/>
      <c r="B9" s="195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3"/>
    </row>
    <row r="10" spans="1:16" x14ac:dyDescent="0.25">
      <c r="A10" s="152"/>
      <c r="B10" s="152"/>
      <c r="C10" s="152"/>
      <c r="D10" s="153"/>
      <c r="E10" s="153"/>
      <c r="F10" s="153"/>
      <c r="G10" s="153"/>
      <c r="H10" s="153"/>
      <c r="I10" s="154"/>
      <c r="J10" s="154"/>
      <c r="K10" s="153"/>
      <c r="L10" s="154"/>
      <c r="M10" s="153"/>
      <c r="N10" s="154"/>
      <c r="O10" s="153"/>
      <c r="P10" s="153"/>
    </row>
    <row r="11" spans="1:16" x14ac:dyDescent="0.25">
      <c r="A11" s="155"/>
      <c r="B11" s="155"/>
      <c r="C11" s="155"/>
      <c r="D11" s="155"/>
      <c r="E11" s="153"/>
      <c r="F11" s="153"/>
      <c r="G11" s="153"/>
      <c r="H11" s="153"/>
      <c r="I11" s="154"/>
      <c r="J11" s="154"/>
      <c r="K11" s="153"/>
      <c r="L11" s="154"/>
      <c r="M11" s="153"/>
      <c r="N11" s="154"/>
      <c r="O11" s="153"/>
      <c r="P11" s="104"/>
    </row>
    <row r="12" spans="1:16" ht="15.75" x14ac:dyDescent="0.25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5"/>
      <c r="P12" s="104"/>
    </row>
    <row r="13" spans="1:16" ht="15.75" x14ac:dyDescent="0.25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3"/>
      <c r="P13" s="104"/>
    </row>
    <row r="14" spans="1:16" ht="38.25" x14ac:dyDescent="0.25">
      <c r="A14" s="140" t="s">
        <v>65</v>
      </c>
      <c r="B14" s="141" t="s">
        <v>44</v>
      </c>
      <c r="C14" s="142" t="s">
        <v>64</v>
      </c>
      <c r="D14" s="117" t="s">
        <v>46</v>
      </c>
      <c r="E14" s="194" t="s">
        <v>47</v>
      </c>
      <c r="F14" s="194"/>
      <c r="G14" s="194"/>
      <c r="H14" s="194"/>
      <c r="I14" s="194"/>
      <c r="J14" s="141"/>
      <c r="K14" s="194" t="s">
        <v>48</v>
      </c>
      <c r="L14" s="194"/>
      <c r="M14" s="194" t="s">
        <v>49</v>
      </c>
      <c r="N14" s="194"/>
      <c r="O14" s="141"/>
      <c r="P14" s="143"/>
    </row>
    <row r="15" spans="1:16" ht="64.5" x14ac:dyDescent="0.25">
      <c r="A15" s="189" t="s">
        <v>13</v>
      </c>
      <c r="B15" s="189"/>
      <c r="C15" s="189"/>
      <c r="D15" s="189"/>
      <c r="E15" s="120" t="s">
        <v>51</v>
      </c>
      <c r="F15" s="120" t="s">
        <v>52</v>
      </c>
      <c r="G15" s="120" t="s">
        <v>53</v>
      </c>
      <c r="H15" s="120" t="s">
        <v>54</v>
      </c>
      <c r="I15" s="111" t="s">
        <v>55</v>
      </c>
      <c r="J15" s="121" t="s">
        <v>56</v>
      </c>
      <c r="K15" s="120" t="s">
        <v>51</v>
      </c>
      <c r="L15" s="122" t="s">
        <v>57</v>
      </c>
      <c r="M15" s="120" t="s">
        <v>58</v>
      </c>
      <c r="N15" s="120" t="s">
        <v>62</v>
      </c>
      <c r="O15" s="141" t="s">
        <v>50</v>
      </c>
      <c r="P15" s="141" t="s">
        <v>59</v>
      </c>
    </row>
    <row r="16" spans="1:16" ht="30" customHeight="1" x14ac:dyDescent="0.25">
      <c r="A16" s="144">
        <v>1</v>
      </c>
      <c r="B16" s="145" t="s">
        <v>107</v>
      </c>
      <c r="C16" s="146" t="s">
        <v>96</v>
      </c>
      <c r="D16" s="126" t="s">
        <v>161</v>
      </c>
      <c r="E16" s="88">
        <v>151.6</v>
      </c>
      <c r="F16" s="88">
        <f>E16/4</f>
        <v>37.9</v>
      </c>
      <c r="G16" s="88">
        <v>125</v>
      </c>
      <c r="H16" s="88">
        <v>66.599999999999994</v>
      </c>
      <c r="I16" s="88">
        <f>H16*$I$25/$H$25</f>
        <v>134.05797101449272</v>
      </c>
      <c r="J16" s="88">
        <f>G16+I16</f>
        <v>259.05797101449275</v>
      </c>
      <c r="K16" s="88">
        <v>76.349999999999994</v>
      </c>
      <c r="L16" s="96">
        <f>K16*$L$24/$K$24</f>
        <v>70.880396100881953</v>
      </c>
      <c r="M16" s="88">
        <v>160</v>
      </c>
      <c r="N16" s="88">
        <f>M16*$N$22/$M$22</f>
        <v>188.23529411764707</v>
      </c>
      <c r="O16" s="88">
        <f>F16+H16+K16+M16</f>
        <v>340.85</v>
      </c>
      <c r="P16" s="88">
        <f>J16+L16+N16</f>
        <v>518.17366123302179</v>
      </c>
    </row>
    <row r="17" spans="1:16" ht="30" customHeight="1" x14ac:dyDescent="0.25">
      <c r="A17" s="144">
        <v>2</v>
      </c>
      <c r="B17" s="145" t="s">
        <v>14</v>
      </c>
      <c r="C17" s="146" t="s">
        <v>15</v>
      </c>
      <c r="D17" s="126" t="s">
        <v>161</v>
      </c>
      <c r="E17" s="88">
        <v>10</v>
      </c>
      <c r="F17" s="88">
        <f t="shared" ref="F17:F25" si="7">E17/4</f>
        <v>2.5</v>
      </c>
      <c r="G17" s="88">
        <f>F17*$G$16/$F$16</f>
        <v>8.2453825857519796</v>
      </c>
      <c r="H17" s="88">
        <v>0</v>
      </c>
      <c r="I17" s="88">
        <f t="shared" ref="I17:I24" si="8">H17*$I$25/$H$25</f>
        <v>0</v>
      </c>
      <c r="J17" s="88">
        <f t="shared" ref="J17:J25" si="9">G17+I17</f>
        <v>8.2453825857519796</v>
      </c>
      <c r="K17" s="88">
        <v>25</v>
      </c>
      <c r="L17" s="96">
        <f t="shared" ref="L17:L23" si="10">K17*$L$24/$K$24</f>
        <v>23.209036051369335</v>
      </c>
      <c r="M17" s="88">
        <v>0</v>
      </c>
      <c r="N17" s="88">
        <f t="shared" ref="N17:N25" si="11">M17*$N$22/$M$22</f>
        <v>0</v>
      </c>
      <c r="O17" s="88">
        <f t="shared" ref="O17:O25" si="12">F17+H17+K17+M17</f>
        <v>27.5</v>
      </c>
      <c r="P17" s="88">
        <f t="shared" ref="P17:P25" si="13">J17+L17+N17</f>
        <v>31.454418637121314</v>
      </c>
    </row>
    <row r="18" spans="1:16" ht="30" customHeight="1" x14ac:dyDescent="0.25">
      <c r="A18" s="144">
        <v>3</v>
      </c>
      <c r="B18" s="145" t="s">
        <v>0</v>
      </c>
      <c r="C18" s="146" t="s">
        <v>1</v>
      </c>
      <c r="D18" s="126" t="s">
        <v>161</v>
      </c>
      <c r="E18" s="88">
        <v>25</v>
      </c>
      <c r="F18" s="88">
        <f t="shared" si="7"/>
        <v>6.25</v>
      </c>
      <c r="G18" s="88">
        <f t="shared" ref="G18:G25" si="14">F18*$G$16/$F$16</f>
        <v>20.613456464379947</v>
      </c>
      <c r="H18" s="88">
        <v>0</v>
      </c>
      <c r="I18" s="88">
        <f t="shared" si="8"/>
        <v>0</v>
      </c>
      <c r="J18" s="88">
        <f t="shared" si="9"/>
        <v>20.613456464379947</v>
      </c>
      <c r="K18" s="88">
        <v>177.65</v>
      </c>
      <c r="L18" s="96">
        <f t="shared" si="10"/>
        <v>164.9234101810305</v>
      </c>
      <c r="M18" s="88">
        <v>0</v>
      </c>
      <c r="N18" s="88">
        <f t="shared" si="11"/>
        <v>0</v>
      </c>
      <c r="O18" s="88">
        <f t="shared" si="12"/>
        <v>183.9</v>
      </c>
      <c r="P18" s="88">
        <f t="shared" si="13"/>
        <v>185.53686664541044</v>
      </c>
    </row>
    <row r="19" spans="1:16" ht="30" customHeight="1" x14ac:dyDescent="0.25">
      <c r="A19" s="144">
        <v>5</v>
      </c>
      <c r="B19" s="145" t="s">
        <v>93</v>
      </c>
      <c r="C19" s="146" t="s">
        <v>90</v>
      </c>
      <c r="D19" s="126" t="s">
        <v>161</v>
      </c>
      <c r="E19" s="88">
        <v>92.25</v>
      </c>
      <c r="F19" s="88">
        <f t="shared" si="7"/>
        <v>23.0625</v>
      </c>
      <c r="G19" s="88">
        <f t="shared" si="14"/>
        <v>76.063654353562015</v>
      </c>
      <c r="H19" s="88">
        <v>0</v>
      </c>
      <c r="I19" s="88">
        <f t="shared" si="8"/>
        <v>0</v>
      </c>
      <c r="J19" s="88">
        <f t="shared" si="9"/>
        <v>76.063654353562015</v>
      </c>
      <c r="K19" s="88">
        <v>93.05</v>
      </c>
      <c r="L19" s="96">
        <f t="shared" si="10"/>
        <v>86.384032183196666</v>
      </c>
      <c r="M19" s="88">
        <v>140</v>
      </c>
      <c r="N19" s="88">
        <f t="shared" si="11"/>
        <v>164.70588235294119</v>
      </c>
      <c r="O19" s="88">
        <f t="shared" si="12"/>
        <v>256.11250000000001</v>
      </c>
      <c r="P19" s="88">
        <f t="shared" si="13"/>
        <v>327.15356888969984</v>
      </c>
    </row>
    <row r="20" spans="1:16" ht="30" customHeight="1" x14ac:dyDescent="0.25">
      <c r="A20" s="144">
        <v>7</v>
      </c>
      <c r="B20" s="145" t="s">
        <v>132</v>
      </c>
      <c r="C20" s="146" t="s">
        <v>131</v>
      </c>
      <c r="D20" s="126" t="s">
        <v>161</v>
      </c>
      <c r="E20" s="88">
        <v>130.94999999999999</v>
      </c>
      <c r="F20" s="88">
        <f t="shared" si="7"/>
        <v>32.737499999999997</v>
      </c>
      <c r="G20" s="88">
        <f t="shared" si="14"/>
        <v>107.97328496042216</v>
      </c>
      <c r="H20" s="88">
        <v>0</v>
      </c>
      <c r="I20" s="88">
        <f t="shared" si="8"/>
        <v>0</v>
      </c>
      <c r="J20" s="88">
        <f t="shared" si="9"/>
        <v>107.97328496042216</v>
      </c>
      <c r="K20" s="88">
        <v>53.2</v>
      </c>
      <c r="L20" s="96">
        <f t="shared" si="10"/>
        <v>49.388828717313942</v>
      </c>
      <c r="M20" s="88">
        <v>140</v>
      </c>
      <c r="N20" s="88">
        <f t="shared" si="11"/>
        <v>164.70588235294119</v>
      </c>
      <c r="O20" s="88">
        <f t="shared" si="12"/>
        <v>225.9375</v>
      </c>
      <c r="P20" s="88">
        <f t="shared" si="13"/>
        <v>322.06799603067725</v>
      </c>
    </row>
    <row r="21" spans="1:16" ht="30" customHeight="1" x14ac:dyDescent="0.25">
      <c r="A21" s="144">
        <v>8</v>
      </c>
      <c r="B21" s="145" t="s">
        <v>162</v>
      </c>
      <c r="C21" s="146" t="s">
        <v>163</v>
      </c>
      <c r="D21" s="126" t="s">
        <v>161</v>
      </c>
      <c r="E21" s="88">
        <v>19.75</v>
      </c>
      <c r="F21" s="88">
        <f t="shared" si="7"/>
        <v>4.9375</v>
      </c>
      <c r="G21" s="88">
        <f t="shared" si="14"/>
        <v>16.284630606860159</v>
      </c>
      <c r="H21" s="88">
        <v>0</v>
      </c>
      <c r="I21" s="88">
        <f t="shared" si="8"/>
        <v>0</v>
      </c>
      <c r="J21" s="88">
        <f t="shared" si="9"/>
        <v>16.284630606860159</v>
      </c>
      <c r="K21" s="88">
        <v>300.2</v>
      </c>
      <c r="L21" s="96">
        <f t="shared" si="10"/>
        <v>278.69410490484296</v>
      </c>
      <c r="M21" s="88">
        <v>20</v>
      </c>
      <c r="N21" s="88">
        <f t="shared" si="11"/>
        <v>23.529411764705884</v>
      </c>
      <c r="O21" s="88">
        <f t="shared" si="12"/>
        <v>325.13749999999999</v>
      </c>
      <c r="P21" s="88">
        <f t="shared" si="13"/>
        <v>318.50814727640898</v>
      </c>
    </row>
    <row r="22" spans="1:16" ht="30" customHeight="1" x14ac:dyDescent="0.25">
      <c r="A22" s="144">
        <v>9</v>
      </c>
      <c r="B22" s="145" t="s">
        <v>112</v>
      </c>
      <c r="C22" s="146" t="s">
        <v>101</v>
      </c>
      <c r="D22" s="126" t="s">
        <v>161</v>
      </c>
      <c r="E22" s="88">
        <v>22.875</v>
      </c>
      <c r="F22" s="88">
        <f t="shared" si="7"/>
        <v>5.71875</v>
      </c>
      <c r="G22" s="88">
        <f t="shared" si="14"/>
        <v>18.861312664907654</v>
      </c>
      <c r="H22" s="88">
        <v>75</v>
      </c>
      <c r="I22" s="88">
        <f t="shared" si="8"/>
        <v>150.96618357487921</v>
      </c>
      <c r="J22" s="88">
        <f t="shared" si="9"/>
        <v>169.82749623978685</v>
      </c>
      <c r="K22" s="88">
        <v>91</v>
      </c>
      <c r="L22" s="96">
        <f t="shared" si="10"/>
        <v>84.480891226984383</v>
      </c>
      <c r="M22" s="88">
        <v>170</v>
      </c>
      <c r="N22" s="88">
        <v>200</v>
      </c>
      <c r="O22" s="88">
        <f t="shared" si="12"/>
        <v>341.71875</v>
      </c>
      <c r="P22" s="88">
        <f t="shared" si="13"/>
        <v>454.30838746677125</v>
      </c>
    </row>
    <row r="23" spans="1:16" ht="30" customHeight="1" x14ac:dyDescent="0.25">
      <c r="A23" s="144">
        <v>10</v>
      </c>
      <c r="B23" s="145" t="s">
        <v>16</v>
      </c>
      <c r="C23" s="146" t="s">
        <v>17</v>
      </c>
      <c r="D23" s="126" t="s">
        <v>161</v>
      </c>
      <c r="E23" s="88">
        <v>74.575000000000003</v>
      </c>
      <c r="F23" s="88">
        <f t="shared" si="7"/>
        <v>18.643750000000001</v>
      </c>
      <c r="G23" s="88">
        <f t="shared" si="14"/>
        <v>61.489940633245382</v>
      </c>
      <c r="H23" s="88">
        <v>60</v>
      </c>
      <c r="I23" s="88">
        <f t="shared" si="8"/>
        <v>120.77294685990337</v>
      </c>
      <c r="J23" s="88">
        <f t="shared" si="9"/>
        <v>182.26288749314875</v>
      </c>
      <c r="K23" s="88">
        <v>12.1</v>
      </c>
      <c r="L23" s="96">
        <f t="shared" si="10"/>
        <v>11.233173448862757</v>
      </c>
      <c r="M23" s="88">
        <v>0</v>
      </c>
      <c r="N23" s="88">
        <f t="shared" si="11"/>
        <v>0</v>
      </c>
      <c r="O23" s="88">
        <f t="shared" si="12"/>
        <v>90.743749999999991</v>
      </c>
      <c r="P23" s="88">
        <f t="shared" si="13"/>
        <v>193.49606094201152</v>
      </c>
    </row>
    <row r="24" spans="1:16" ht="30" customHeight="1" x14ac:dyDescent="0.25">
      <c r="A24" s="144">
        <v>11</v>
      </c>
      <c r="B24" s="145" t="s">
        <v>170</v>
      </c>
      <c r="C24" s="146" t="s">
        <v>171</v>
      </c>
      <c r="D24" s="126" t="s">
        <v>161</v>
      </c>
      <c r="E24" s="88">
        <v>70.75</v>
      </c>
      <c r="F24" s="88">
        <f t="shared" si="7"/>
        <v>17.6875</v>
      </c>
      <c r="G24" s="88">
        <f t="shared" si="14"/>
        <v>58.336081794195252</v>
      </c>
      <c r="H24" s="88">
        <v>0</v>
      </c>
      <c r="I24" s="88">
        <f t="shared" si="8"/>
        <v>0</v>
      </c>
      <c r="J24" s="88">
        <f t="shared" si="9"/>
        <v>58.336081794195252</v>
      </c>
      <c r="K24" s="88">
        <v>323.14999999999998</v>
      </c>
      <c r="L24" s="88">
        <v>300</v>
      </c>
      <c r="M24" s="88">
        <v>0</v>
      </c>
      <c r="N24" s="88">
        <f t="shared" si="11"/>
        <v>0</v>
      </c>
      <c r="O24" s="88">
        <f t="shared" si="12"/>
        <v>340.83749999999998</v>
      </c>
      <c r="P24" s="88">
        <f t="shared" si="13"/>
        <v>358.33608179419525</v>
      </c>
    </row>
    <row r="25" spans="1:16" ht="30" customHeight="1" x14ac:dyDescent="0.25">
      <c r="A25" s="144">
        <v>12</v>
      </c>
      <c r="B25" s="145" t="s">
        <v>8</v>
      </c>
      <c r="C25" s="146" t="s">
        <v>9</v>
      </c>
      <c r="D25" s="126" t="s">
        <v>161</v>
      </c>
      <c r="E25" s="88">
        <v>21.25</v>
      </c>
      <c r="F25" s="88">
        <f t="shared" si="7"/>
        <v>5.3125</v>
      </c>
      <c r="G25" s="88">
        <f t="shared" si="14"/>
        <v>17.521437994722955</v>
      </c>
      <c r="H25" s="88">
        <v>186.3</v>
      </c>
      <c r="I25" s="88">
        <v>375</v>
      </c>
      <c r="J25" s="88">
        <f t="shared" si="9"/>
        <v>392.52143799472293</v>
      </c>
      <c r="K25" s="88">
        <v>81.650000000000006</v>
      </c>
      <c r="L25" s="88">
        <f>K25*L24/K24</f>
        <v>75.800711743772254</v>
      </c>
      <c r="M25" s="88">
        <v>170</v>
      </c>
      <c r="N25" s="88">
        <f t="shared" si="11"/>
        <v>200</v>
      </c>
      <c r="O25" s="88">
        <f t="shared" si="12"/>
        <v>443.26250000000005</v>
      </c>
      <c r="P25" s="88">
        <f t="shared" si="13"/>
        <v>668.32214973849523</v>
      </c>
    </row>
    <row r="26" spans="1:16" ht="42.75" customHeight="1" x14ac:dyDescent="0.25">
      <c r="A26" s="181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04"/>
    </row>
  </sheetData>
  <sheetProtection algorithmName="SHA-512" hashValue="Ehbs9gkQ5DvdYwzpmYEnfrNnIug1kBUbUphSekcyRhYZg2b8eo3OxV+AmvVF/4REMsTgsK44Gj7L3p1Z50JlYA==" saltValue="VRkyBlmFa+EYvwjaWkp90A==" spinCount="100000" sheet="1" objects="1" scenarios="1"/>
  <mergeCells count="13">
    <mergeCell ref="A15:D15"/>
    <mergeCell ref="A26:O26"/>
    <mergeCell ref="A9:P9"/>
    <mergeCell ref="E14:I14"/>
    <mergeCell ref="K14:L14"/>
    <mergeCell ref="M14:N14"/>
    <mergeCell ref="A13:O13"/>
    <mergeCell ref="A12:O12"/>
    <mergeCell ref="A1:O1"/>
    <mergeCell ref="E2:I2"/>
    <mergeCell ref="K2:L2"/>
    <mergeCell ref="M2:N2"/>
    <mergeCell ref="A3:D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34"/>
  <sheetViews>
    <sheetView workbookViewId="0">
      <selection activeCell="S7" sqref="S7"/>
    </sheetView>
  </sheetViews>
  <sheetFormatPr defaultRowHeight="15" x14ac:dyDescent="0.25"/>
  <cols>
    <col min="1" max="1" width="3.85546875" style="1" customWidth="1"/>
    <col min="2" max="2" width="12.28515625" style="12" customWidth="1"/>
    <col min="3" max="3" width="22.7109375" style="12" customWidth="1"/>
    <col min="4" max="4" width="12.710937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/>
    <col min="11" max="11" width="9.140625" style="12"/>
    <col min="12" max="12" width="9.140625" style="27"/>
    <col min="13" max="13" width="9.140625" style="12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7" ht="15.75" x14ac:dyDescent="0.25">
      <c r="A1" s="186" t="s">
        <v>212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7"/>
      <c r="P1" s="104"/>
      <c r="Q1" s="139"/>
    </row>
    <row r="2" spans="1:17" ht="38.25" x14ac:dyDescent="0.25">
      <c r="A2" s="141" t="s">
        <v>43</v>
      </c>
      <c r="B2" s="117" t="s">
        <v>44</v>
      </c>
      <c r="C2" s="118" t="s">
        <v>64</v>
      </c>
      <c r="D2" s="117" t="s">
        <v>46</v>
      </c>
      <c r="E2" s="188" t="s">
        <v>47</v>
      </c>
      <c r="F2" s="188"/>
      <c r="G2" s="188"/>
      <c r="H2" s="188"/>
      <c r="I2" s="188"/>
      <c r="J2" s="119"/>
      <c r="K2" s="188" t="s">
        <v>48</v>
      </c>
      <c r="L2" s="188"/>
      <c r="M2" s="188" t="s">
        <v>49</v>
      </c>
      <c r="N2" s="188"/>
      <c r="O2" s="119" t="s">
        <v>50</v>
      </c>
      <c r="P2" s="141" t="s">
        <v>59</v>
      </c>
      <c r="Q2" s="139"/>
    </row>
    <row r="3" spans="1:17" ht="64.5" x14ac:dyDescent="0.25">
      <c r="A3" s="189" t="s">
        <v>20</v>
      </c>
      <c r="B3" s="189"/>
      <c r="C3" s="189"/>
      <c r="D3" s="189"/>
      <c r="E3" s="120" t="s">
        <v>51</v>
      </c>
      <c r="F3" s="120" t="s">
        <v>52</v>
      </c>
      <c r="G3" s="120" t="s">
        <v>53</v>
      </c>
      <c r="H3" s="120" t="s">
        <v>54</v>
      </c>
      <c r="I3" s="111" t="s">
        <v>55</v>
      </c>
      <c r="J3" s="121" t="s">
        <v>56</v>
      </c>
      <c r="K3" s="120" t="s">
        <v>63</v>
      </c>
      <c r="L3" s="122" t="s">
        <v>57</v>
      </c>
      <c r="M3" s="120" t="s">
        <v>61</v>
      </c>
      <c r="N3" s="120" t="s">
        <v>62</v>
      </c>
      <c r="O3" s="106"/>
      <c r="P3" s="123"/>
      <c r="Q3" s="139"/>
    </row>
    <row r="4" spans="1:17" ht="30" customHeight="1" x14ac:dyDescent="0.25">
      <c r="A4" s="127">
        <v>1</v>
      </c>
      <c r="B4" s="156" t="s">
        <v>21</v>
      </c>
      <c r="C4" s="156" t="s">
        <v>22</v>
      </c>
      <c r="D4" s="126" t="s">
        <v>161</v>
      </c>
      <c r="E4" s="88">
        <v>668.75</v>
      </c>
      <c r="F4" s="88">
        <f>E4/4</f>
        <v>167.1875</v>
      </c>
      <c r="G4" s="88">
        <v>125</v>
      </c>
      <c r="H4" s="88">
        <v>0</v>
      </c>
      <c r="I4" s="88">
        <f>H4/H6*I6</f>
        <v>0</v>
      </c>
      <c r="J4" s="88">
        <f>G4+I4</f>
        <v>125</v>
      </c>
      <c r="K4" s="88">
        <v>263.95</v>
      </c>
      <c r="L4" s="96">
        <v>300</v>
      </c>
      <c r="M4" s="88">
        <v>200</v>
      </c>
      <c r="N4" s="88">
        <v>200</v>
      </c>
      <c r="O4" s="88">
        <f>G4+I4+K4+M4</f>
        <v>588.95000000000005</v>
      </c>
      <c r="P4" s="88">
        <f>J4+L4+N4</f>
        <v>625</v>
      </c>
      <c r="Q4" s="139"/>
    </row>
    <row r="5" spans="1:17" ht="30" customHeight="1" x14ac:dyDescent="0.25">
      <c r="A5" s="127">
        <v>2</v>
      </c>
      <c r="B5" s="156" t="s">
        <v>191</v>
      </c>
      <c r="C5" s="156" t="s">
        <v>192</v>
      </c>
      <c r="D5" s="126" t="s">
        <v>161</v>
      </c>
      <c r="E5" s="88">
        <v>10</v>
      </c>
      <c r="F5" s="88">
        <f t="shared" ref="F5:F7" si="0">E5/4</f>
        <v>2.5</v>
      </c>
      <c r="G5" s="88">
        <f>F5/$F$4*$G$4</f>
        <v>1.8691588785046729</v>
      </c>
      <c r="H5" s="88">
        <v>114.9</v>
      </c>
      <c r="I5" s="88">
        <f>H5/$H$6*$I$6</f>
        <v>319.16666666666669</v>
      </c>
      <c r="J5" s="88">
        <f t="shared" ref="J5:J7" si="1">G5+I5</f>
        <v>321.03582554517135</v>
      </c>
      <c r="K5" s="88">
        <v>6.5</v>
      </c>
      <c r="L5" s="88">
        <f>K5/$K$4*$L$4</f>
        <v>7.3877628338700516</v>
      </c>
      <c r="M5" s="88">
        <v>0</v>
      </c>
      <c r="N5" s="88">
        <f>M5/M4*N4</f>
        <v>0</v>
      </c>
      <c r="O5" s="88">
        <f t="shared" ref="O5:O7" si="2">G5+I5+K5+M5</f>
        <v>327.53582554517135</v>
      </c>
      <c r="P5" s="88">
        <f t="shared" ref="P5:P7" si="3">J5+L5+N5</f>
        <v>328.42358837904141</v>
      </c>
      <c r="Q5" s="139"/>
    </row>
    <row r="6" spans="1:17" ht="30" customHeight="1" x14ac:dyDescent="0.25">
      <c r="A6" s="130">
        <v>3</v>
      </c>
      <c r="B6" s="156" t="s">
        <v>110</v>
      </c>
      <c r="C6" s="156" t="s">
        <v>99</v>
      </c>
      <c r="D6" s="133" t="s">
        <v>161</v>
      </c>
      <c r="E6" s="107">
        <v>22.45</v>
      </c>
      <c r="F6" s="88">
        <f t="shared" si="0"/>
        <v>5.6124999999999998</v>
      </c>
      <c r="G6" s="88">
        <f t="shared" ref="G6:G7" si="4">F6/$F$4*$G$4</f>
        <v>4.1962616822429899</v>
      </c>
      <c r="H6" s="107">
        <v>135</v>
      </c>
      <c r="I6" s="107">
        <v>375</v>
      </c>
      <c r="J6" s="88">
        <f t="shared" si="1"/>
        <v>379.196261682243</v>
      </c>
      <c r="K6" s="107">
        <v>91.5</v>
      </c>
      <c r="L6" s="88">
        <f t="shared" ref="L6:L7" si="5">K6/$K$4*$L$4</f>
        <v>103.99696912293996</v>
      </c>
      <c r="M6" s="94">
        <v>30</v>
      </c>
      <c r="N6" s="88">
        <f>M6/$M$4*$N$4</f>
        <v>30</v>
      </c>
      <c r="O6" s="88">
        <f t="shared" si="2"/>
        <v>500.696261682243</v>
      </c>
      <c r="P6" s="88">
        <f t="shared" si="3"/>
        <v>513.19323080518302</v>
      </c>
      <c r="Q6" s="139"/>
    </row>
    <row r="7" spans="1:17" ht="30" customHeight="1" x14ac:dyDescent="0.25">
      <c r="A7" s="134">
        <v>4</v>
      </c>
      <c r="B7" s="156" t="s">
        <v>177</v>
      </c>
      <c r="C7" s="156" t="s">
        <v>178</v>
      </c>
      <c r="D7" s="106" t="s">
        <v>161</v>
      </c>
      <c r="E7" s="91">
        <v>219.25</v>
      </c>
      <c r="F7" s="88">
        <f t="shared" si="0"/>
        <v>54.8125</v>
      </c>
      <c r="G7" s="88">
        <f t="shared" si="4"/>
        <v>40.981308411214954</v>
      </c>
      <c r="H7" s="91">
        <v>0</v>
      </c>
      <c r="I7" s="91">
        <f>H7/H6*I6</f>
        <v>0</v>
      </c>
      <c r="J7" s="88">
        <f t="shared" si="1"/>
        <v>40.981308411214954</v>
      </c>
      <c r="K7" s="91">
        <v>17.649999999999999</v>
      </c>
      <c r="L7" s="88">
        <f t="shared" si="5"/>
        <v>20.060617541200987</v>
      </c>
      <c r="M7" s="91">
        <v>20</v>
      </c>
      <c r="N7" s="88">
        <f>M7/$M$4*$N$4</f>
        <v>20</v>
      </c>
      <c r="O7" s="88">
        <f t="shared" si="2"/>
        <v>78.631308411214945</v>
      </c>
      <c r="P7" s="88">
        <f t="shared" si="3"/>
        <v>81.041925952415937</v>
      </c>
      <c r="Q7" s="139"/>
    </row>
    <row r="8" spans="1:17" ht="15.75" x14ac:dyDescent="0.25">
      <c r="A8" s="187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7"/>
      <c r="Q8" s="139"/>
    </row>
    <row r="9" spans="1:17" x14ac:dyDescent="0.25">
      <c r="A9" s="157"/>
      <c r="B9" s="157"/>
      <c r="C9" s="157"/>
      <c r="D9" s="157"/>
      <c r="E9" s="104"/>
      <c r="F9" s="104"/>
      <c r="G9" s="104"/>
      <c r="H9" s="104"/>
      <c r="I9" s="138"/>
      <c r="J9" s="138"/>
      <c r="K9" s="104"/>
      <c r="L9" s="138"/>
      <c r="M9" s="104"/>
      <c r="N9" s="138"/>
      <c r="O9" s="104"/>
      <c r="P9" s="104"/>
      <c r="Q9" s="139"/>
    </row>
    <row r="10" spans="1:17" ht="15.75" x14ac:dyDescent="0.25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3"/>
      <c r="P10" s="104"/>
      <c r="Q10" s="139"/>
    </row>
    <row r="11" spans="1:17" ht="25.5" x14ac:dyDescent="0.25">
      <c r="A11" s="140" t="s">
        <v>65</v>
      </c>
      <c r="B11" s="141" t="s">
        <v>44</v>
      </c>
      <c r="C11" s="142" t="s">
        <v>64</v>
      </c>
      <c r="D11" s="117" t="s">
        <v>46</v>
      </c>
      <c r="E11" s="194" t="s">
        <v>47</v>
      </c>
      <c r="F11" s="194"/>
      <c r="G11" s="194"/>
      <c r="H11" s="194"/>
      <c r="I11" s="194"/>
      <c r="J11" s="141"/>
      <c r="K11" s="194" t="s">
        <v>48</v>
      </c>
      <c r="L11" s="194"/>
      <c r="M11" s="194" t="s">
        <v>49</v>
      </c>
      <c r="N11" s="194"/>
      <c r="O11" s="141"/>
      <c r="P11" s="93"/>
      <c r="Q11" s="139"/>
    </row>
    <row r="12" spans="1:17" ht="64.5" x14ac:dyDescent="0.25">
      <c r="A12" s="189" t="s">
        <v>200</v>
      </c>
      <c r="B12" s="189"/>
      <c r="C12" s="189"/>
      <c r="D12" s="189"/>
      <c r="E12" s="120" t="s">
        <v>51</v>
      </c>
      <c r="F12" s="120" t="s">
        <v>52</v>
      </c>
      <c r="G12" s="120" t="s">
        <v>53</v>
      </c>
      <c r="H12" s="120" t="s">
        <v>54</v>
      </c>
      <c r="I12" s="111" t="s">
        <v>55</v>
      </c>
      <c r="J12" s="121" t="s">
        <v>56</v>
      </c>
      <c r="K12" s="120" t="s">
        <v>51</v>
      </c>
      <c r="L12" s="122" t="s">
        <v>57</v>
      </c>
      <c r="M12" s="120" t="s">
        <v>58</v>
      </c>
      <c r="N12" s="120" t="s">
        <v>62</v>
      </c>
      <c r="O12" s="141" t="s">
        <v>50</v>
      </c>
      <c r="P12" s="141" t="s">
        <v>59</v>
      </c>
      <c r="Q12" s="139"/>
    </row>
    <row r="13" spans="1:17" ht="30" customHeight="1" x14ac:dyDescent="0.25">
      <c r="A13" s="144">
        <v>1</v>
      </c>
      <c r="B13" s="145" t="s">
        <v>180</v>
      </c>
      <c r="C13" s="158" t="s">
        <v>181</v>
      </c>
      <c r="D13" s="126" t="s">
        <v>161</v>
      </c>
      <c r="E13" s="88">
        <v>29.305</v>
      </c>
      <c r="F13" s="88">
        <f>E13/4</f>
        <v>7.3262499999999999</v>
      </c>
      <c r="G13" s="88">
        <f>F13/$F$31*$G$31</f>
        <v>11.592167721518987</v>
      </c>
      <c r="H13" s="88">
        <v>0</v>
      </c>
      <c r="I13" s="88">
        <f>H13/H23*I23</f>
        <v>0</v>
      </c>
      <c r="J13" s="88">
        <f>G13+I13</f>
        <v>11.592167721518987</v>
      </c>
      <c r="K13" s="88">
        <v>27.5</v>
      </c>
      <c r="L13" s="88">
        <f>K13/$K$20*$L$20</f>
        <v>39.530426449448974</v>
      </c>
      <c r="M13" s="88">
        <v>30</v>
      </c>
      <c r="N13" s="88">
        <f>M13*$N$20/$M$20</f>
        <v>40</v>
      </c>
      <c r="O13" s="88">
        <f>F13+H13+K13+M13</f>
        <v>64.826250000000002</v>
      </c>
      <c r="P13" s="88">
        <f>J13+L13+N13</f>
        <v>91.122594170967957</v>
      </c>
      <c r="Q13" s="139"/>
    </row>
    <row r="14" spans="1:17" ht="30" customHeight="1" x14ac:dyDescent="0.25">
      <c r="A14" s="144">
        <v>2</v>
      </c>
      <c r="B14" s="145" t="s">
        <v>14</v>
      </c>
      <c r="C14" s="158" t="s">
        <v>15</v>
      </c>
      <c r="D14" s="126" t="s">
        <v>161</v>
      </c>
      <c r="E14" s="88">
        <v>10</v>
      </c>
      <c r="F14" s="88">
        <f t="shared" ref="F14:F33" si="6">E14/4</f>
        <v>2.5</v>
      </c>
      <c r="G14" s="88">
        <f t="shared" ref="G14:G30" si="7">F14/$F$31*$G$31</f>
        <v>3.9556962025316458</v>
      </c>
      <c r="H14" s="96">
        <v>0</v>
      </c>
      <c r="I14" s="88">
        <f>H14/H23*I23</f>
        <v>0</v>
      </c>
      <c r="J14" s="88">
        <f t="shared" ref="J14:J33" si="8">G14+I14</f>
        <v>3.9556962025316458</v>
      </c>
      <c r="K14" s="88">
        <v>25</v>
      </c>
      <c r="L14" s="88">
        <f t="shared" ref="L14:L19" si="9">K14/$K$20*$L$20</f>
        <v>35.93675131768088</v>
      </c>
      <c r="M14" s="88">
        <v>0</v>
      </c>
      <c r="N14" s="88">
        <f t="shared" ref="N14:N19" si="10">M14*$N$20/$M$20</f>
        <v>0</v>
      </c>
      <c r="O14" s="88">
        <f t="shared" ref="O14:O33" si="11">F14+H14+K14+M14</f>
        <v>27.5</v>
      </c>
      <c r="P14" s="88">
        <f t="shared" ref="P14:P33" si="12">J14+L14+N14</f>
        <v>39.892447520212528</v>
      </c>
      <c r="Q14" s="139"/>
    </row>
    <row r="15" spans="1:17" ht="30" customHeight="1" x14ac:dyDescent="0.25">
      <c r="A15" s="144">
        <v>2</v>
      </c>
      <c r="B15" s="145" t="s">
        <v>0</v>
      </c>
      <c r="C15" s="158" t="s">
        <v>1</v>
      </c>
      <c r="D15" s="126" t="s">
        <v>161</v>
      </c>
      <c r="E15" s="88">
        <v>25</v>
      </c>
      <c r="F15" s="88">
        <f t="shared" si="6"/>
        <v>6.25</v>
      </c>
      <c r="G15" s="88">
        <f t="shared" si="7"/>
        <v>9.8892405063291147</v>
      </c>
      <c r="H15" s="96">
        <v>0</v>
      </c>
      <c r="I15" s="88">
        <f>H15/H23*I23</f>
        <v>0</v>
      </c>
      <c r="J15" s="88">
        <f t="shared" si="8"/>
        <v>9.8892405063291147</v>
      </c>
      <c r="K15" s="88">
        <v>177.65</v>
      </c>
      <c r="L15" s="88">
        <f t="shared" si="9"/>
        <v>255.36655486344034</v>
      </c>
      <c r="M15" s="88">
        <v>0</v>
      </c>
      <c r="N15" s="88">
        <f t="shared" si="10"/>
        <v>0</v>
      </c>
      <c r="O15" s="88">
        <f t="shared" si="11"/>
        <v>183.9</v>
      </c>
      <c r="P15" s="88">
        <f t="shared" si="12"/>
        <v>265.25579536976943</v>
      </c>
      <c r="Q15" s="139"/>
    </row>
    <row r="16" spans="1:17" ht="30" customHeight="1" x14ac:dyDescent="0.25">
      <c r="A16" s="144">
        <v>3</v>
      </c>
      <c r="B16" s="145" t="s">
        <v>76</v>
      </c>
      <c r="C16" s="158" t="s">
        <v>72</v>
      </c>
      <c r="D16" s="126" t="s">
        <v>161</v>
      </c>
      <c r="E16" s="88">
        <v>20.5</v>
      </c>
      <c r="F16" s="88">
        <f t="shared" si="6"/>
        <v>5.125</v>
      </c>
      <c r="G16" s="88">
        <f t="shared" si="7"/>
        <v>8.1091772151898738</v>
      </c>
      <c r="H16" s="96">
        <v>48</v>
      </c>
      <c r="I16" s="88">
        <f>H16/$H$23*$I$23</f>
        <v>96</v>
      </c>
      <c r="J16" s="88">
        <f t="shared" si="8"/>
        <v>104.10917721518987</v>
      </c>
      <c r="K16" s="88">
        <v>26.25</v>
      </c>
      <c r="L16" s="88">
        <f t="shared" si="9"/>
        <v>37.733588883564934</v>
      </c>
      <c r="M16" s="88">
        <v>110</v>
      </c>
      <c r="N16" s="88">
        <f t="shared" si="10"/>
        <v>146.66666666666666</v>
      </c>
      <c r="O16" s="88">
        <f t="shared" si="11"/>
        <v>189.375</v>
      </c>
      <c r="P16" s="88">
        <f t="shared" si="12"/>
        <v>288.50943276542148</v>
      </c>
      <c r="Q16" s="139"/>
    </row>
    <row r="17" spans="1:17" ht="30" customHeight="1" x14ac:dyDescent="0.25">
      <c r="A17" s="144">
        <v>4</v>
      </c>
      <c r="B17" s="145" t="s">
        <v>108</v>
      </c>
      <c r="C17" s="158" t="s">
        <v>97</v>
      </c>
      <c r="D17" s="126" t="s">
        <v>161</v>
      </c>
      <c r="E17" s="88">
        <v>10</v>
      </c>
      <c r="F17" s="88">
        <f t="shared" si="6"/>
        <v>2.5</v>
      </c>
      <c r="G17" s="88">
        <f t="shared" si="7"/>
        <v>3.9556962025316458</v>
      </c>
      <c r="H17" s="96">
        <v>32.85</v>
      </c>
      <c r="I17" s="88">
        <f>H17/$H$23*$I$23</f>
        <v>65.7</v>
      </c>
      <c r="J17" s="88">
        <f t="shared" si="8"/>
        <v>69.655696202531644</v>
      </c>
      <c r="K17" s="88">
        <v>158.15</v>
      </c>
      <c r="L17" s="88">
        <f t="shared" si="9"/>
        <v>227.33588883564929</v>
      </c>
      <c r="M17" s="88">
        <v>90</v>
      </c>
      <c r="N17" s="88">
        <f t="shared" si="10"/>
        <v>120</v>
      </c>
      <c r="O17" s="88">
        <f t="shared" si="11"/>
        <v>283.5</v>
      </c>
      <c r="P17" s="88">
        <f t="shared" si="12"/>
        <v>416.99158503818092</v>
      </c>
      <c r="Q17" s="139"/>
    </row>
    <row r="18" spans="1:17" ht="30" customHeight="1" x14ac:dyDescent="0.25">
      <c r="A18" s="144">
        <v>5</v>
      </c>
      <c r="B18" s="145" t="s">
        <v>23</v>
      </c>
      <c r="C18" s="158" t="s">
        <v>24</v>
      </c>
      <c r="D18" s="126" t="s">
        <v>161</v>
      </c>
      <c r="E18" s="88">
        <v>58.015000000000001</v>
      </c>
      <c r="F18" s="88">
        <f t="shared" si="6"/>
        <v>14.50375</v>
      </c>
      <c r="G18" s="88">
        <f t="shared" si="7"/>
        <v>22.948971518987342</v>
      </c>
      <c r="H18" s="96">
        <v>0</v>
      </c>
      <c r="I18" s="88">
        <f>H18/H23*I23</f>
        <v>0</v>
      </c>
      <c r="J18" s="88">
        <f t="shared" si="8"/>
        <v>22.948971518987342</v>
      </c>
      <c r="K18" s="88">
        <v>29.75</v>
      </c>
      <c r="L18" s="88">
        <f t="shared" si="9"/>
        <v>42.764734068040248</v>
      </c>
      <c r="M18" s="88">
        <v>30</v>
      </c>
      <c r="N18" s="88">
        <f t="shared" si="10"/>
        <v>40</v>
      </c>
      <c r="O18" s="88">
        <f t="shared" si="11"/>
        <v>74.253749999999997</v>
      </c>
      <c r="P18" s="88">
        <f t="shared" si="12"/>
        <v>105.71370558702759</v>
      </c>
      <c r="Q18" s="139"/>
    </row>
    <row r="19" spans="1:17" ht="30" customHeight="1" x14ac:dyDescent="0.25">
      <c r="A19" s="144">
        <v>6</v>
      </c>
      <c r="B19" s="145" t="s">
        <v>110</v>
      </c>
      <c r="C19" s="158" t="s">
        <v>99</v>
      </c>
      <c r="D19" s="126" t="s">
        <v>161</v>
      </c>
      <c r="E19" s="88">
        <v>22.45</v>
      </c>
      <c r="F19" s="88">
        <f t="shared" si="6"/>
        <v>5.6124999999999998</v>
      </c>
      <c r="G19" s="88">
        <f t="shared" si="7"/>
        <v>8.8805379746835449</v>
      </c>
      <c r="H19" s="96">
        <v>135</v>
      </c>
      <c r="I19" s="88">
        <f t="shared" ref="I19:I22" si="13">H19/$H$23*$I$23</f>
        <v>270</v>
      </c>
      <c r="J19" s="88">
        <f t="shared" si="8"/>
        <v>278.88053797468353</v>
      </c>
      <c r="K19" s="88">
        <v>91.5</v>
      </c>
      <c r="L19" s="88">
        <f t="shared" si="9"/>
        <v>131.52850982271204</v>
      </c>
      <c r="M19" s="88">
        <v>30</v>
      </c>
      <c r="N19" s="88">
        <f t="shared" si="10"/>
        <v>40</v>
      </c>
      <c r="O19" s="88">
        <f t="shared" si="11"/>
        <v>262.11250000000001</v>
      </c>
      <c r="P19" s="88">
        <f t="shared" si="12"/>
        <v>450.4090477973956</v>
      </c>
      <c r="Q19" s="139"/>
    </row>
    <row r="20" spans="1:17" ht="30" customHeight="1" x14ac:dyDescent="0.25">
      <c r="A20" s="144">
        <v>7</v>
      </c>
      <c r="B20" s="145" t="s">
        <v>111</v>
      </c>
      <c r="C20" s="158" t="s">
        <v>100</v>
      </c>
      <c r="D20" s="126" t="s">
        <v>161</v>
      </c>
      <c r="E20" s="88">
        <v>141.75</v>
      </c>
      <c r="F20" s="88">
        <f t="shared" si="6"/>
        <v>35.4375</v>
      </c>
      <c r="G20" s="88">
        <f t="shared" si="7"/>
        <v>56.071993670886073</v>
      </c>
      <c r="H20" s="96">
        <v>0</v>
      </c>
      <c r="I20" s="88">
        <f t="shared" si="13"/>
        <v>0</v>
      </c>
      <c r="J20" s="88">
        <f t="shared" si="8"/>
        <v>56.071993670886073</v>
      </c>
      <c r="K20" s="88">
        <v>208.7</v>
      </c>
      <c r="L20" s="96">
        <v>300</v>
      </c>
      <c r="M20" s="88">
        <v>150</v>
      </c>
      <c r="N20" s="88">
        <v>200</v>
      </c>
      <c r="O20" s="88">
        <f t="shared" si="11"/>
        <v>394.13749999999999</v>
      </c>
      <c r="P20" s="88">
        <f t="shared" si="12"/>
        <v>556.07199367088606</v>
      </c>
      <c r="Q20" s="139"/>
    </row>
    <row r="21" spans="1:17" ht="30" customHeight="1" x14ac:dyDescent="0.25">
      <c r="A21" s="144">
        <v>8</v>
      </c>
      <c r="B21" s="145" t="s">
        <v>117</v>
      </c>
      <c r="C21" s="158" t="s">
        <v>106</v>
      </c>
      <c r="D21" s="126" t="s">
        <v>161</v>
      </c>
      <c r="E21" s="88">
        <v>61</v>
      </c>
      <c r="F21" s="88">
        <f t="shared" si="6"/>
        <v>15.25</v>
      </c>
      <c r="G21" s="88">
        <f t="shared" si="7"/>
        <v>24.129746835443036</v>
      </c>
      <c r="H21" s="96">
        <v>103.8</v>
      </c>
      <c r="I21" s="88">
        <f t="shared" si="13"/>
        <v>207.6</v>
      </c>
      <c r="J21" s="88">
        <f t="shared" si="8"/>
        <v>231.72974683544302</v>
      </c>
      <c r="K21" s="88">
        <v>40.049999999999997</v>
      </c>
      <c r="L21" s="88">
        <f t="shared" ref="L21:L33" si="14">K21/$K$20*$L$20</f>
        <v>57.570675610924766</v>
      </c>
      <c r="M21" s="88">
        <v>50</v>
      </c>
      <c r="N21" s="88">
        <f t="shared" ref="N21:N33" si="15">M21*$N$20/$M$20</f>
        <v>66.666666666666671</v>
      </c>
      <c r="O21" s="88">
        <f t="shared" si="11"/>
        <v>209.1</v>
      </c>
      <c r="P21" s="88">
        <f t="shared" si="12"/>
        <v>355.96708911303449</v>
      </c>
      <c r="Q21" s="139"/>
    </row>
    <row r="22" spans="1:17" ht="30" customHeight="1" x14ac:dyDescent="0.25">
      <c r="A22" s="144">
        <v>9</v>
      </c>
      <c r="B22" s="145" t="s">
        <v>191</v>
      </c>
      <c r="C22" s="158" t="s">
        <v>192</v>
      </c>
      <c r="D22" s="126" t="s">
        <v>161</v>
      </c>
      <c r="E22" s="88">
        <v>10</v>
      </c>
      <c r="F22" s="88">
        <f t="shared" si="6"/>
        <v>2.5</v>
      </c>
      <c r="G22" s="88">
        <f t="shared" si="7"/>
        <v>3.9556962025316458</v>
      </c>
      <c r="H22" s="96">
        <v>114.9</v>
      </c>
      <c r="I22" s="88">
        <f t="shared" si="13"/>
        <v>229.8</v>
      </c>
      <c r="J22" s="88">
        <f t="shared" si="8"/>
        <v>233.75569620253165</v>
      </c>
      <c r="K22" s="88">
        <v>6.5</v>
      </c>
      <c r="L22" s="88">
        <f t="shared" si="14"/>
        <v>9.3435553425970301</v>
      </c>
      <c r="M22" s="88">
        <v>0</v>
      </c>
      <c r="N22" s="88">
        <f t="shared" si="15"/>
        <v>0</v>
      </c>
      <c r="O22" s="88">
        <f t="shared" si="11"/>
        <v>123.9</v>
      </c>
      <c r="P22" s="88">
        <f t="shared" si="12"/>
        <v>243.09925154512868</v>
      </c>
      <c r="Q22" s="139"/>
    </row>
    <row r="23" spans="1:17" ht="30" customHeight="1" x14ac:dyDescent="0.25">
      <c r="A23" s="144">
        <v>10</v>
      </c>
      <c r="B23" s="145" t="s">
        <v>4</v>
      </c>
      <c r="C23" s="158" t="s">
        <v>5</v>
      </c>
      <c r="D23" s="126" t="s">
        <v>161</v>
      </c>
      <c r="E23" s="88">
        <v>30.225000000000001</v>
      </c>
      <c r="F23" s="88">
        <f t="shared" si="6"/>
        <v>7.5562500000000004</v>
      </c>
      <c r="G23" s="88">
        <f t="shared" si="7"/>
        <v>11.9560917721519</v>
      </c>
      <c r="H23" s="96">
        <v>187.5</v>
      </c>
      <c r="I23" s="88">
        <v>375</v>
      </c>
      <c r="J23" s="88">
        <f t="shared" si="8"/>
        <v>386.95609177215192</v>
      </c>
      <c r="K23" s="88">
        <v>40.4</v>
      </c>
      <c r="L23" s="88">
        <f t="shared" si="14"/>
        <v>58.073790129372306</v>
      </c>
      <c r="M23" s="88">
        <v>50</v>
      </c>
      <c r="N23" s="88">
        <f t="shared" si="15"/>
        <v>66.666666666666671</v>
      </c>
      <c r="O23" s="88">
        <f t="shared" si="11"/>
        <v>285.45625000000001</v>
      </c>
      <c r="P23" s="88">
        <f t="shared" si="12"/>
        <v>511.69654856819091</v>
      </c>
      <c r="Q23" s="139"/>
    </row>
    <row r="24" spans="1:17" ht="30" customHeight="1" x14ac:dyDescent="0.25">
      <c r="A24" s="144">
        <v>11</v>
      </c>
      <c r="B24" s="145" t="s">
        <v>160</v>
      </c>
      <c r="C24" s="158" t="s">
        <v>159</v>
      </c>
      <c r="D24" s="126" t="s">
        <v>161</v>
      </c>
      <c r="E24" s="88">
        <v>10</v>
      </c>
      <c r="F24" s="88">
        <f t="shared" si="6"/>
        <v>2.5</v>
      </c>
      <c r="G24" s="88">
        <f t="shared" si="7"/>
        <v>3.9556962025316458</v>
      </c>
      <c r="H24" s="96">
        <v>0</v>
      </c>
      <c r="I24" s="88">
        <f t="shared" ref="I24:I33" si="16">H24/$H$23*$I$23</f>
        <v>0</v>
      </c>
      <c r="J24" s="88">
        <f t="shared" si="8"/>
        <v>3.9556962025316458</v>
      </c>
      <c r="K24" s="88">
        <v>38.200000000000003</v>
      </c>
      <c r="L24" s="88">
        <f t="shared" si="14"/>
        <v>54.911356013416395</v>
      </c>
      <c r="M24" s="88">
        <v>0</v>
      </c>
      <c r="N24" s="88">
        <f t="shared" si="15"/>
        <v>0</v>
      </c>
      <c r="O24" s="88">
        <f t="shared" si="11"/>
        <v>40.700000000000003</v>
      </c>
      <c r="P24" s="88">
        <f t="shared" si="12"/>
        <v>58.867052215948043</v>
      </c>
      <c r="Q24" s="139"/>
    </row>
    <row r="25" spans="1:17" ht="30" customHeight="1" x14ac:dyDescent="0.25">
      <c r="A25" s="144">
        <v>12</v>
      </c>
      <c r="B25" s="145" t="s">
        <v>6</v>
      </c>
      <c r="C25" s="158" t="s">
        <v>7</v>
      </c>
      <c r="D25" s="126" t="s">
        <v>161</v>
      </c>
      <c r="E25" s="88">
        <v>89.2</v>
      </c>
      <c r="F25" s="88">
        <f t="shared" si="6"/>
        <v>22.3</v>
      </c>
      <c r="G25" s="88">
        <f t="shared" si="7"/>
        <v>35.284810126582279</v>
      </c>
      <c r="H25" s="96">
        <v>78.75</v>
      </c>
      <c r="I25" s="88">
        <f t="shared" si="16"/>
        <v>157.5</v>
      </c>
      <c r="J25" s="88">
        <f t="shared" si="8"/>
        <v>192.78481012658227</v>
      </c>
      <c r="K25" s="88">
        <v>43.4</v>
      </c>
      <c r="L25" s="88">
        <f t="shared" si="14"/>
        <v>62.386200287494013</v>
      </c>
      <c r="M25" s="88">
        <v>0</v>
      </c>
      <c r="N25" s="88">
        <f t="shared" si="15"/>
        <v>0</v>
      </c>
      <c r="O25" s="88">
        <f t="shared" si="11"/>
        <v>144.44999999999999</v>
      </c>
      <c r="P25" s="88">
        <f t="shared" si="12"/>
        <v>255.17101041407628</v>
      </c>
      <c r="Q25" s="139"/>
    </row>
    <row r="26" spans="1:17" ht="30" customHeight="1" x14ac:dyDescent="0.25">
      <c r="A26" s="144">
        <v>13</v>
      </c>
      <c r="B26" s="145" t="s">
        <v>18</v>
      </c>
      <c r="C26" s="158" t="s">
        <v>25</v>
      </c>
      <c r="D26" s="126" t="s">
        <v>161</v>
      </c>
      <c r="E26" s="88">
        <v>45</v>
      </c>
      <c r="F26" s="88">
        <f t="shared" si="6"/>
        <v>11.25</v>
      </c>
      <c r="G26" s="88">
        <f t="shared" si="7"/>
        <v>17.800632911392405</v>
      </c>
      <c r="H26" s="96">
        <v>33</v>
      </c>
      <c r="I26" s="88">
        <f t="shared" si="16"/>
        <v>66</v>
      </c>
      <c r="J26" s="88">
        <f t="shared" si="8"/>
        <v>83.800632911392398</v>
      </c>
      <c r="K26" s="88">
        <v>196.4</v>
      </c>
      <c r="L26" s="88">
        <f t="shared" si="14"/>
        <v>282.31911835170104</v>
      </c>
      <c r="M26" s="88">
        <v>40</v>
      </c>
      <c r="N26" s="88">
        <f t="shared" si="15"/>
        <v>53.333333333333336</v>
      </c>
      <c r="O26" s="88">
        <f t="shared" si="11"/>
        <v>280.64999999999998</v>
      </c>
      <c r="P26" s="88">
        <f t="shared" si="12"/>
        <v>419.45308459642678</v>
      </c>
      <c r="Q26" s="139"/>
    </row>
    <row r="27" spans="1:17" ht="30" customHeight="1" x14ac:dyDescent="0.25">
      <c r="A27" s="144">
        <v>14</v>
      </c>
      <c r="B27" s="145" t="s">
        <v>154</v>
      </c>
      <c r="C27" s="158" t="s">
        <v>153</v>
      </c>
      <c r="D27" s="126" t="s">
        <v>161</v>
      </c>
      <c r="E27" s="88">
        <v>19.074999999999999</v>
      </c>
      <c r="F27" s="88">
        <f t="shared" si="6"/>
        <v>4.7687499999999998</v>
      </c>
      <c r="G27" s="88">
        <f t="shared" si="7"/>
        <v>7.5454905063291138</v>
      </c>
      <c r="H27" s="96">
        <v>63.75</v>
      </c>
      <c r="I27" s="88">
        <f t="shared" si="16"/>
        <v>127.50000000000001</v>
      </c>
      <c r="J27" s="88">
        <f t="shared" si="8"/>
        <v>135.04549050632912</v>
      </c>
      <c r="K27" s="88">
        <v>91.65</v>
      </c>
      <c r="L27" s="88">
        <f t="shared" si="14"/>
        <v>131.74413033061813</v>
      </c>
      <c r="M27" s="88">
        <v>30</v>
      </c>
      <c r="N27" s="88">
        <f t="shared" si="15"/>
        <v>40</v>
      </c>
      <c r="O27" s="88">
        <f t="shared" si="11"/>
        <v>190.16874999999999</v>
      </c>
      <c r="P27" s="88">
        <f t="shared" si="12"/>
        <v>306.78962083694728</v>
      </c>
      <c r="Q27" s="139"/>
    </row>
    <row r="28" spans="1:17" ht="30" customHeight="1" x14ac:dyDescent="0.25">
      <c r="A28" s="144">
        <v>15</v>
      </c>
      <c r="B28" s="145" t="s">
        <v>146</v>
      </c>
      <c r="C28" s="158" t="s">
        <v>145</v>
      </c>
      <c r="D28" s="126" t="s">
        <v>161</v>
      </c>
      <c r="E28" s="88">
        <v>79.745000000000005</v>
      </c>
      <c r="F28" s="88">
        <f t="shared" si="6"/>
        <v>19.936250000000001</v>
      </c>
      <c r="G28" s="88">
        <f t="shared" si="7"/>
        <v>31.544699367088612</v>
      </c>
      <c r="H28" s="96">
        <v>0</v>
      </c>
      <c r="I28" s="88">
        <f t="shared" si="16"/>
        <v>0</v>
      </c>
      <c r="J28" s="88">
        <f t="shared" si="8"/>
        <v>31.544699367088612</v>
      </c>
      <c r="K28" s="88">
        <v>1.25</v>
      </c>
      <c r="L28" s="88">
        <f t="shared" si="14"/>
        <v>1.7968375658840441</v>
      </c>
      <c r="M28" s="88">
        <v>0</v>
      </c>
      <c r="N28" s="88">
        <f t="shared" si="15"/>
        <v>0</v>
      </c>
      <c r="O28" s="88">
        <f t="shared" si="11"/>
        <v>21.186250000000001</v>
      </c>
      <c r="P28" s="88">
        <f t="shared" si="12"/>
        <v>33.341536932972659</v>
      </c>
      <c r="Q28" s="139"/>
    </row>
    <row r="29" spans="1:17" ht="30" customHeight="1" x14ac:dyDescent="0.25">
      <c r="A29" s="144">
        <v>16</v>
      </c>
      <c r="B29" s="145" t="s">
        <v>26</v>
      </c>
      <c r="C29" s="158" t="s">
        <v>17</v>
      </c>
      <c r="D29" s="126" t="s">
        <v>161</v>
      </c>
      <c r="E29" s="88">
        <v>74.575000000000003</v>
      </c>
      <c r="F29" s="88">
        <f t="shared" si="6"/>
        <v>18.643750000000001</v>
      </c>
      <c r="G29" s="88">
        <f t="shared" si="7"/>
        <v>29.499604430379748</v>
      </c>
      <c r="H29" s="96">
        <v>60</v>
      </c>
      <c r="I29" s="88">
        <f t="shared" si="16"/>
        <v>120</v>
      </c>
      <c r="J29" s="88">
        <f t="shared" si="8"/>
        <v>149.49960443037975</v>
      </c>
      <c r="K29" s="88">
        <v>12.1</v>
      </c>
      <c r="L29" s="88">
        <f t="shared" si="14"/>
        <v>17.393387637757549</v>
      </c>
      <c r="M29" s="88">
        <v>0</v>
      </c>
      <c r="N29" s="88">
        <f t="shared" si="15"/>
        <v>0</v>
      </c>
      <c r="O29" s="88">
        <f t="shared" si="11"/>
        <v>90.743749999999991</v>
      </c>
      <c r="P29" s="88">
        <f t="shared" si="12"/>
        <v>166.89299206813729</v>
      </c>
      <c r="Q29" s="139"/>
    </row>
    <row r="30" spans="1:17" ht="30" customHeight="1" x14ac:dyDescent="0.25">
      <c r="A30" s="144">
        <v>17</v>
      </c>
      <c r="B30" s="145" t="s">
        <v>114</v>
      </c>
      <c r="C30" s="158" t="s">
        <v>103</v>
      </c>
      <c r="D30" s="126" t="s">
        <v>161</v>
      </c>
      <c r="E30" s="88">
        <v>81.795000000000002</v>
      </c>
      <c r="F30" s="88">
        <f t="shared" si="6"/>
        <v>20.44875</v>
      </c>
      <c r="G30" s="88">
        <f t="shared" si="7"/>
        <v>32.355617088607595</v>
      </c>
      <c r="H30" s="96">
        <v>87.45</v>
      </c>
      <c r="I30" s="88">
        <f t="shared" si="16"/>
        <v>174.9</v>
      </c>
      <c r="J30" s="88">
        <f t="shared" si="8"/>
        <v>207.25561708860761</v>
      </c>
      <c r="K30" s="88">
        <v>85.8</v>
      </c>
      <c r="L30" s="88">
        <f t="shared" si="14"/>
        <v>123.3349305222808</v>
      </c>
      <c r="M30" s="88">
        <v>40</v>
      </c>
      <c r="N30" s="88">
        <f t="shared" si="15"/>
        <v>53.333333333333336</v>
      </c>
      <c r="O30" s="88">
        <f t="shared" si="11"/>
        <v>233.69875000000002</v>
      </c>
      <c r="P30" s="88">
        <f t="shared" si="12"/>
        <v>383.92388094422171</v>
      </c>
      <c r="Q30" s="139"/>
    </row>
    <row r="31" spans="1:17" ht="30" customHeight="1" x14ac:dyDescent="0.25">
      <c r="A31" s="144">
        <v>18</v>
      </c>
      <c r="B31" s="145" t="s">
        <v>134</v>
      </c>
      <c r="C31" s="158" t="s">
        <v>133</v>
      </c>
      <c r="D31" s="126" t="s">
        <v>161</v>
      </c>
      <c r="E31" s="88">
        <v>316</v>
      </c>
      <c r="F31" s="88">
        <f t="shared" si="6"/>
        <v>79</v>
      </c>
      <c r="G31" s="96">
        <v>125</v>
      </c>
      <c r="H31" s="96">
        <v>0</v>
      </c>
      <c r="I31" s="88">
        <f t="shared" si="16"/>
        <v>0</v>
      </c>
      <c r="J31" s="88">
        <f t="shared" si="8"/>
        <v>125</v>
      </c>
      <c r="K31" s="88">
        <v>25</v>
      </c>
      <c r="L31" s="88">
        <f t="shared" si="14"/>
        <v>35.93675131768088</v>
      </c>
      <c r="M31" s="88">
        <v>0</v>
      </c>
      <c r="N31" s="88">
        <f t="shared" si="15"/>
        <v>0</v>
      </c>
      <c r="O31" s="88">
        <f t="shared" si="11"/>
        <v>104</v>
      </c>
      <c r="P31" s="88">
        <f t="shared" si="12"/>
        <v>160.93675131768089</v>
      </c>
      <c r="Q31" s="139"/>
    </row>
    <row r="32" spans="1:17" ht="30" customHeight="1" x14ac:dyDescent="0.25">
      <c r="A32" s="144">
        <v>19</v>
      </c>
      <c r="B32" s="145" t="s">
        <v>10</v>
      </c>
      <c r="C32" s="158" t="s">
        <v>11</v>
      </c>
      <c r="D32" s="126" t="s">
        <v>161</v>
      </c>
      <c r="E32" s="88">
        <v>32.5</v>
      </c>
      <c r="F32" s="88">
        <f t="shared" si="6"/>
        <v>8.125</v>
      </c>
      <c r="G32" s="88">
        <f t="shared" ref="G32:G33" si="17">F32/$F$31*$G$31</f>
        <v>12.856012658227849</v>
      </c>
      <c r="H32" s="96">
        <v>0</v>
      </c>
      <c r="I32" s="88">
        <f t="shared" si="16"/>
        <v>0</v>
      </c>
      <c r="J32" s="88">
        <f t="shared" si="8"/>
        <v>12.856012658227849</v>
      </c>
      <c r="K32" s="88">
        <v>187.45</v>
      </c>
      <c r="L32" s="88">
        <f t="shared" si="14"/>
        <v>269.45376137997124</v>
      </c>
      <c r="M32" s="88">
        <v>0</v>
      </c>
      <c r="N32" s="88">
        <f t="shared" si="15"/>
        <v>0</v>
      </c>
      <c r="O32" s="88">
        <f t="shared" si="11"/>
        <v>195.57499999999999</v>
      </c>
      <c r="P32" s="88">
        <f t="shared" si="12"/>
        <v>282.30977403819907</v>
      </c>
      <c r="Q32" s="139"/>
    </row>
    <row r="33" spans="1:17" ht="30" customHeight="1" x14ac:dyDescent="0.25">
      <c r="A33" s="144">
        <v>20</v>
      </c>
      <c r="B33" s="145" t="s">
        <v>193</v>
      </c>
      <c r="C33" s="158" t="s">
        <v>194</v>
      </c>
      <c r="D33" s="126" t="s">
        <v>161</v>
      </c>
      <c r="E33" s="88">
        <v>46.96</v>
      </c>
      <c r="F33" s="88">
        <f t="shared" si="6"/>
        <v>11.74</v>
      </c>
      <c r="G33" s="88">
        <f t="shared" si="17"/>
        <v>18.575949367088608</v>
      </c>
      <c r="H33" s="96">
        <v>47.4</v>
      </c>
      <c r="I33" s="88">
        <f t="shared" si="16"/>
        <v>94.799999999999983</v>
      </c>
      <c r="J33" s="88">
        <f t="shared" si="8"/>
        <v>113.37594936708859</v>
      </c>
      <c r="K33" s="88">
        <v>59.85</v>
      </c>
      <c r="L33" s="88">
        <f t="shared" si="14"/>
        <v>86.032582654528042</v>
      </c>
      <c r="M33" s="88">
        <v>140</v>
      </c>
      <c r="N33" s="88">
        <f t="shared" si="15"/>
        <v>186.66666666666666</v>
      </c>
      <c r="O33" s="88">
        <f t="shared" si="11"/>
        <v>258.99</v>
      </c>
      <c r="P33" s="88">
        <f t="shared" si="12"/>
        <v>386.07519868828331</v>
      </c>
      <c r="Q33" s="139"/>
    </row>
    <row r="34" spans="1:17" ht="15.75" x14ac:dyDescent="0.25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04"/>
      <c r="Q34" s="139"/>
    </row>
  </sheetData>
  <sheetProtection algorithmName="SHA-512" hashValue="qCo9FduvzkmIVsqO6Vd0OWJ9qIUk8NW34Q5T/amKWN1B7nL5e0lOAAJfRh2JJDVg3hEdia6+qHi74wXYBdtu1g==" saltValue="Ox5x7lh/5WOijhuN5GW5uA==" spinCount="100000" sheet="1" objects="1" scenarios="1"/>
  <mergeCells count="12">
    <mergeCell ref="A8:P8"/>
    <mergeCell ref="A12:D12"/>
    <mergeCell ref="A34:O34"/>
    <mergeCell ref="A10:O10"/>
    <mergeCell ref="E11:I11"/>
    <mergeCell ref="K11:L11"/>
    <mergeCell ref="M11:N11"/>
    <mergeCell ref="A1:O1"/>
    <mergeCell ref="E2:I2"/>
    <mergeCell ref="K2:L2"/>
    <mergeCell ref="M2:N2"/>
    <mergeCell ref="A3:D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0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34"/>
  <sheetViews>
    <sheetView workbookViewId="0">
      <selection activeCell="Y7" sqref="X7:Y7"/>
    </sheetView>
  </sheetViews>
  <sheetFormatPr defaultRowHeight="15" x14ac:dyDescent="0.25"/>
  <cols>
    <col min="1" max="1" width="3.85546875" style="1" customWidth="1"/>
    <col min="2" max="2" width="12.28515625" style="12" customWidth="1"/>
    <col min="3" max="3" width="17.28515625" style="12" customWidth="1"/>
    <col min="4" max="4" width="17.8554687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/>
    <col min="11" max="11" width="9.140625" style="12"/>
    <col min="12" max="12" width="9.140625" style="27"/>
    <col min="13" max="13" width="9.140625" style="12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ht="15.75" x14ac:dyDescent="0.25">
      <c r="A1" s="163" t="s">
        <v>203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6" ht="47.25" customHeight="1" x14ac:dyDescent="0.25">
      <c r="A2" s="199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7"/>
    </row>
    <row r="3" spans="1:16" ht="38.25" x14ac:dyDescent="0.25">
      <c r="A3" s="41" t="s">
        <v>65</v>
      </c>
      <c r="B3" s="15" t="s">
        <v>44</v>
      </c>
      <c r="C3" s="42" t="s">
        <v>64</v>
      </c>
      <c r="D3" s="10" t="s">
        <v>46</v>
      </c>
      <c r="E3" s="164" t="s">
        <v>47</v>
      </c>
      <c r="F3" s="164"/>
      <c r="G3" s="164"/>
      <c r="H3" s="164"/>
      <c r="I3" s="164"/>
      <c r="J3" s="15"/>
      <c r="K3" s="164" t="s">
        <v>48</v>
      </c>
      <c r="L3" s="164"/>
      <c r="M3" s="164" t="s">
        <v>49</v>
      </c>
      <c r="N3" s="164"/>
      <c r="O3" s="15"/>
      <c r="P3" s="14"/>
    </row>
    <row r="4" spans="1:16" ht="64.5" x14ac:dyDescent="0.25">
      <c r="A4" s="165" t="s">
        <v>28</v>
      </c>
      <c r="B4" s="165"/>
      <c r="C4" s="165"/>
      <c r="D4" s="165"/>
      <c r="E4" s="17" t="s">
        <v>51</v>
      </c>
      <c r="F4" s="17" t="s">
        <v>52</v>
      </c>
      <c r="G4" s="17" t="s">
        <v>53</v>
      </c>
      <c r="H4" s="17" t="s">
        <v>54</v>
      </c>
      <c r="I4" s="18" t="s">
        <v>55</v>
      </c>
      <c r="J4" s="19" t="s">
        <v>56</v>
      </c>
      <c r="K4" s="17" t="s">
        <v>51</v>
      </c>
      <c r="L4" s="20" t="s">
        <v>57</v>
      </c>
      <c r="M4" s="17" t="s">
        <v>58</v>
      </c>
      <c r="N4" s="17" t="s">
        <v>62</v>
      </c>
      <c r="O4" s="15" t="s">
        <v>50</v>
      </c>
      <c r="P4" s="15" t="s">
        <v>59</v>
      </c>
    </row>
    <row r="5" spans="1:16" ht="30" customHeight="1" x14ac:dyDescent="0.25">
      <c r="A5" s="8">
        <v>1</v>
      </c>
      <c r="B5" s="67" t="s">
        <v>110</v>
      </c>
      <c r="C5" s="22" t="s">
        <v>99</v>
      </c>
      <c r="D5" s="23" t="s">
        <v>161</v>
      </c>
      <c r="E5" s="86">
        <v>22.45</v>
      </c>
      <c r="F5" s="86">
        <f>E5/4</f>
        <v>5.6124999999999998</v>
      </c>
      <c r="G5" s="86">
        <f>F5*$G$20/$F$20</f>
        <v>6.8286896216084685</v>
      </c>
      <c r="H5" s="86">
        <v>135</v>
      </c>
      <c r="I5" s="86">
        <f>H5*$I$31/$H$31</f>
        <v>305.98368087035362</v>
      </c>
      <c r="J5" s="86">
        <f>G5+I5</f>
        <v>312.8123704919621</v>
      </c>
      <c r="K5" s="86">
        <v>91.5</v>
      </c>
      <c r="L5" s="89">
        <f>K5*$L$11/$K$11</f>
        <v>84.945071948011758</v>
      </c>
      <c r="M5" s="86">
        <v>30</v>
      </c>
      <c r="N5" s="86">
        <f>M5*$N$21/$M$21</f>
        <v>40</v>
      </c>
      <c r="O5" s="86">
        <f>F5+H5+K5+M5</f>
        <v>262.11250000000001</v>
      </c>
      <c r="P5" s="86">
        <f>J5+L5+N5</f>
        <v>437.75744243997383</v>
      </c>
    </row>
    <row r="6" spans="1:16" ht="30" customHeight="1" x14ac:dyDescent="0.25">
      <c r="A6" s="8">
        <v>2</v>
      </c>
      <c r="B6" s="67" t="s">
        <v>113</v>
      </c>
      <c r="C6" s="22" t="s">
        <v>102</v>
      </c>
      <c r="D6" s="23" t="s">
        <v>161</v>
      </c>
      <c r="E6" s="86">
        <v>62.26</v>
      </c>
      <c r="F6" s="86">
        <f t="shared" ref="F6:F34" si="0">E6/4</f>
        <v>15.565</v>
      </c>
      <c r="G6" s="86">
        <f t="shared" ref="G6:G19" si="1">F6*$G$20/$F$20</f>
        <v>18.93782698625137</v>
      </c>
      <c r="H6" s="86">
        <v>0</v>
      </c>
      <c r="I6" s="86">
        <f t="shared" ref="I6:I30" si="2">H6*$I$31/$H$31</f>
        <v>0</v>
      </c>
      <c r="J6" s="86">
        <f t="shared" ref="J6:J34" si="3">G6+I6</f>
        <v>18.93782698625137</v>
      </c>
      <c r="K6" s="86">
        <v>59.5</v>
      </c>
      <c r="L6" s="89">
        <f t="shared" ref="L6:L10" si="4">K6*$L$11/$K$11</f>
        <v>55.237505802259015</v>
      </c>
      <c r="M6" s="86">
        <v>0</v>
      </c>
      <c r="N6" s="86">
        <f t="shared" ref="N6:N20" si="5">M6*$N$21/$M$21</f>
        <v>0</v>
      </c>
      <c r="O6" s="86">
        <f t="shared" ref="O6:O34" si="6">F6+H6+K6+M6</f>
        <v>75.064999999999998</v>
      </c>
      <c r="P6" s="86">
        <f t="shared" ref="P6:P34" si="7">J6+L6+N6</f>
        <v>74.175332788510389</v>
      </c>
    </row>
    <row r="7" spans="1:16" ht="30" customHeight="1" x14ac:dyDescent="0.25">
      <c r="A7" s="8">
        <v>3</v>
      </c>
      <c r="B7" s="67" t="s">
        <v>108</v>
      </c>
      <c r="C7" s="22" t="s">
        <v>97</v>
      </c>
      <c r="D7" s="23" t="s">
        <v>161</v>
      </c>
      <c r="E7" s="86">
        <v>10</v>
      </c>
      <c r="F7" s="86">
        <f t="shared" si="0"/>
        <v>2.5</v>
      </c>
      <c r="G7" s="86">
        <f t="shared" si="1"/>
        <v>3.041732570872369</v>
      </c>
      <c r="H7" s="86">
        <v>32.85</v>
      </c>
      <c r="I7" s="86">
        <f t="shared" si="2"/>
        <v>74.456029011786043</v>
      </c>
      <c r="J7" s="86">
        <f t="shared" si="3"/>
        <v>77.497761582658413</v>
      </c>
      <c r="K7" s="86">
        <v>158.15</v>
      </c>
      <c r="L7" s="89">
        <f t="shared" si="4"/>
        <v>146.82036206096242</v>
      </c>
      <c r="M7" s="86">
        <v>90</v>
      </c>
      <c r="N7" s="86">
        <f t="shared" si="5"/>
        <v>120</v>
      </c>
      <c r="O7" s="86">
        <f t="shared" si="6"/>
        <v>283.5</v>
      </c>
      <c r="P7" s="86">
        <f t="shared" si="7"/>
        <v>344.31812364362082</v>
      </c>
    </row>
    <row r="8" spans="1:16" ht="30" customHeight="1" x14ac:dyDescent="0.25">
      <c r="A8" s="8">
        <v>4</v>
      </c>
      <c r="B8" s="67" t="s">
        <v>162</v>
      </c>
      <c r="C8" s="22" t="s">
        <v>163</v>
      </c>
      <c r="D8" s="23" t="s">
        <v>161</v>
      </c>
      <c r="E8" s="86">
        <v>19.75</v>
      </c>
      <c r="F8" s="86">
        <f t="shared" si="0"/>
        <v>4.9375</v>
      </c>
      <c r="G8" s="86">
        <f t="shared" si="1"/>
        <v>6.0074218274729292</v>
      </c>
      <c r="H8" s="86">
        <v>0</v>
      </c>
      <c r="I8" s="86">
        <f t="shared" si="2"/>
        <v>0</v>
      </c>
      <c r="J8" s="86">
        <f t="shared" si="3"/>
        <v>6.0074218274729292</v>
      </c>
      <c r="K8" s="86">
        <v>300.2</v>
      </c>
      <c r="L8" s="89">
        <f t="shared" si="4"/>
        <v>278.69410490484296</v>
      </c>
      <c r="M8" s="86">
        <v>20</v>
      </c>
      <c r="N8" s="86">
        <f t="shared" si="5"/>
        <v>26.666666666666668</v>
      </c>
      <c r="O8" s="86">
        <f t="shared" si="6"/>
        <v>325.13749999999999</v>
      </c>
      <c r="P8" s="86">
        <f t="shared" si="7"/>
        <v>311.36819339898256</v>
      </c>
    </row>
    <row r="9" spans="1:16" ht="30" customHeight="1" x14ac:dyDescent="0.25">
      <c r="A9" s="8">
        <v>5</v>
      </c>
      <c r="B9" s="67" t="s">
        <v>130</v>
      </c>
      <c r="C9" s="22" t="s">
        <v>129</v>
      </c>
      <c r="D9" s="23" t="s">
        <v>161</v>
      </c>
      <c r="E9" s="86">
        <v>46.465000000000003</v>
      </c>
      <c r="F9" s="86">
        <f t="shared" si="0"/>
        <v>11.616250000000001</v>
      </c>
      <c r="G9" s="86">
        <f t="shared" si="1"/>
        <v>14.133410390558463</v>
      </c>
      <c r="H9" s="86">
        <v>0</v>
      </c>
      <c r="I9" s="86">
        <f t="shared" si="2"/>
        <v>0</v>
      </c>
      <c r="J9" s="86">
        <f t="shared" si="3"/>
        <v>14.133410390558463</v>
      </c>
      <c r="K9" s="86">
        <v>85.05</v>
      </c>
      <c r="L9" s="89">
        <f t="shared" si="4"/>
        <v>78.957140646758475</v>
      </c>
      <c r="M9" s="86">
        <v>30</v>
      </c>
      <c r="N9" s="86">
        <f t="shared" si="5"/>
        <v>40</v>
      </c>
      <c r="O9" s="86">
        <f t="shared" si="6"/>
        <v>126.66624999999999</v>
      </c>
      <c r="P9" s="86">
        <f t="shared" si="7"/>
        <v>133.09055103731694</v>
      </c>
    </row>
    <row r="10" spans="1:16" ht="30" customHeight="1" x14ac:dyDescent="0.25">
      <c r="A10" s="8">
        <v>6</v>
      </c>
      <c r="B10" s="67" t="s">
        <v>14</v>
      </c>
      <c r="C10" s="22" t="s">
        <v>15</v>
      </c>
      <c r="D10" s="23" t="s">
        <v>161</v>
      </c>
      <c r="E10" s="86">
        <v>10</v>
      </c>
      <c r="F10" s="86">
        <f t="shared" si="0"/>
        <v>2.5</v>
      </c>
      <c r="G10" s="86">
        <f t="shared" si="1"/>
        <v>3.041732570872369</v>
      </c>
      <c r="H10" s="86">
        <v>0</v>
      </c>
      <c r="I10" s="86">
        <f t="shared" si="2"/>
        <v>0</v>
      </c>
      <c r="J10" s="86">
        <f t="shared" si="3"/>
        <v>3.041732570872369</v>
      </c>
      <c r="K10" s="86">
        <v>25</v>
      </c>
      <c r="L10" s="89">
        <f t="shared" si="4"/>
        <v>23.209036051369335</v>
      </c>
      <c r="M10" s="86">
        <v>0</v>
      </c>
      <c r="N10" s="86">
        <f t="shared" si="5"/>
        <v>0</v>
      </c>
      <c r="O10" s="86">
        <f t="shared" si="6"/>
        <v>27.5</v>
      </c>
      <c r="P10" s="86">
        <f t="shared" si="7"/>
        <v>26.250768622241704</v>
      </c>
    </row>
    <row r="11" spans="1:16" ht="30" customHeight="1" x14ac:dyDescent="0.25">
      <c r="A11" s="8">
        <v>7</v>
      </c>
      <c r="B11" s="67" t="s">
        <v>170</v>
      </c>
      <c r="C11" s="22" t="s">
        <v>171</v>
      </c>
      <c r="D11" s="23" t="s">
        <v>161</v>
      </c>
      <c r="E11" s="86">
        <v>70.75</v>
      </c>
      <c r="F11" s="86">
        <f t="shared" si="0"/>
        <v>17.6875</v>
      </c>
      <c r="G11" s="86">
        <f t="shared" si="1"/>
        <v>21.520257938922011</v>
      </c>
      <c r="H11" s="86">
        <v>0</v>
      </c>
      <c r="I11" s="86">
        <f t="shared" si="2"/>
        <v>0</v>
      </c>
      <c r="J11" s="86">
        <f t="shared" si="3"/>
        <v>21.520257938922011</v>
      </c>
      <c r="K11" s="86">
        <v>323.14999999999998</v>
      </c>
      <c r="L11" s="86">
        <v>300</v>
      </c>
      <c r="M11" s="86">
        <v>0</v>
      </c>
      <c r="N11" s="86">
        <f t="shared" si="5"/>
        <v>0</v>
      </c>
      <c r="O11" s="86">
        <f t="shared" si="6"/>
        <v>340.83749999999998</v>
      </c>
      <c r="P11" s="86">
        <f t="shared" si="7"/>
        <v>321.52025793892199</v>
      </c>
    </row>
    <row r="12" spans="1:16" ht="30" customHeight="1" x14ac:dyDescent="0.25">
      <c r="A12" s="8">
        <v>8</v>
      </c>
      <c r="B12" s="67" t="s">
        <v>124</v>
      </c>
      <c r="C12" s="22" t="s">
        <v>123</v>
      </c>
      <c r="D12" s="23" t="s">
        <v>161</v>
      </c>
      <c r="E12" s="86">
        <v>97.5</v>
      </c>
      <c r="F12" s="86">
        <f t="shared" si="0"/>
        <v>24.375</v>
      </c>
      <c r="G12" s="86">
        <f t="shared" si="1"/>
        <v>29.656892566005599</v>
      </c>
      <c r="H12" s="86">
        <v>17.399999999999999</v>
      </c>
      <c r="I12" s="86">
        <f t="shared" si="2"/>
        <v>39.43789664551224</v>
      </c>
      <c r="J12" s="86">
        <f t="shared" si="3"/>
        <v>69.094789211517835</v>
      </c>
      <c r="K12" s="86">
        <v>59.8</v>
      </c>
      <c r="L12" s="89">
        <f t="shared" ref="L12:L34" si="8">K12*$L$11/$K$11</f>
        <v>55.516014234875449</v>
      </c>
      <c r="M12" s="86">
        <v>40</v>
      </c>
      <c r="N12" s="86">
        <f t="shared" si="5"/>
        <v>53.333333333333336</v>
      </c>
      <c r="O12" s="86">
        <f t="shared" si="6"/>
        <v>141.57499999999999</v>
      </c>
      <c r="P12" s="86">
        <f t="shared" si="7"/>
        <v>177.94413677972662</v>
      </c>
    </row>
    <row r="13" spans="1:16" ht="30" customHeight="1" x14ac:dyDescent="0.25">
      <c r="A13" s="8">
        <v>9</v>
      </c>
      <c r="B13" s="67" t="s">
        <v>6</v>
      </c>
      <c r="C13" s="22" t="s">
        <v>7</v>
      </c>
      <c r="D13" s="23" t="s">
        <v>161</v>
      </c>
      <c r="E13" s="86">
        <v>89.2</v>
      </c>
      <c r="F13" s="86">
        <f t="shared" si="0"/>
        <v>22.3</v>
      </c>
      <c r="G13" s="86">
        <f t="shared" si="1"/>
        <v>27.13225453218153</v>
      </c>
      <c r="H13" s="86">
        <v>78.75</v>
      </c>
      <c r="I13" s="86">
        <f t="shared" si="2"/>
        <v>178.49048050770628</v>
      </c>
      <c r="J13" s="86">
        <f t="shared" si="3"/>
        <v>205.6227350398878</v>
      </c>
      <c r="K13" s="86">
        <v>43.4</v>
      </c>
      <c r="L13" s="89">
        <f t="shared" si="8"/>
        <v>40.290886585177162</v>
      </c>
      <c r="M13" s="86">
        <v>0</v>
      </c>
      <c r="N13" s="86">
        <f t="shared" si="5"/>
        <v>0</v>
      </c>
      <c r="O13" s="86">
        <f t="shared" si="6"/>
        <v>144.44999999999999</v>
      </c>
      <c r="P13" s="86">
        <f t="shared" si="7"/>
        <v>245.91362162506496</v>
      </c>
    </row>
    <row r="14" spans="1:16" ht="30" customHeight="1" x14ac:dyDescent="0.25">
      <c r="A14" s="8">
        <v>10</v>
      </c>
      <c r="B14" s="67" t="s">
        <v>166</v>
      </c>
      <c r="C14" s="22" t="s">
        <v>167</v>
      </c>
      <c r="D14" s="23" t="s">
        <v>161</v>
      </c>
      <c r="E14" s="86">
        <v>10</v>
      </c>
      <c r="F14" s="86">
        <f t="shared" si="0"/>
        <v>2.5</v>
      </c>
      <c r="G14" s="86">
        <f t="shared" si="1"/>
        <v>3.041732570872369</v>
      </c>
      <c r="H14" s="86">
        <v>64.5</v>
      </c>
      <c r="I14" s="86">
        <f t="shared" si="2"/>
        <v>146.19220308250229</v>
      </c>
      <c r="J14" s="86">
        <f t="shared" si="3"/>
        <v>149.23393565337466</v>
      </c>
      <c r="K14" s="86">
        <v>0</v>
      </c>
      <c r="L14" s="89">
        <f t="shared" si="8"/>
        <v>0</v>
      </c>
      <c r="M14" s="86">
        <v>0</v>
      </c>
      <c r="N14" s="86">
        <f t="shared" si="5"/>
        <v>0</v>
      </c>
      <c r="O14" s="86">
        <f t="shared" si="6"/>
        <v>67</v>
      </c>
      <c r="P14" s="86">
        <f t="shared" si="7"/>
        <v>149.23393565337466</v>
      </c>
    </row>
    <row r="15" spans="1:16" ht="30" customHeight="1" x14ac:dyDescent="0.25">
      <c r="A15" s="8">
        <v>11</v>
      </c>
      <c r="B15" s="67" t="s">
        <v>146</v>
      </c>
      <c r="C15" s="22" t="s">
        <v>145</v>
      </c>
      <c r="D15" s="23" t="s">
        <v>161</v>
      </c>
      <c r="E15" s="86">
        <v>79.745000000000005</v>
      </c>
      <c r="F15" s="86">
        <f t="shared" si="0"/>
        <v>19.936250000000001</v>
      </c>
      <c r="G15" s="86">
        <f t="shared" si="1"/>
        <v>24.256296386421706</v>
      </c>
      <c r="H15" s="86">
        <v>0</v>
      </c>
      <c r="I15" s="86">
        <f t="shared" si="2"/>
        <v>0</v>
      </c>
      <c r="J15" s="86">
        <f t="shared" si="3"/>
        <v>24.256296386421706</v>
      </c>
      <c r="K15" s="86">
        <v>1.25</v>
      </c>
      <c r="L15" s="89">
        <f t="shared" si="8"/>
        <v>1.1604518025684667</v>
      </c>
      <c r="M15" s="86">
        <v>0</v>
      </c>
      <c r="N15" s="86">
        <f t="shared" si="5"/>
        <v>0</v>
      </c>
      <c r="O15" s="86">
        <f t="shared" si="6"/>
        <v>21.186250000000001</v>
      </c>
      <c r="P15" s="86">
        <f t="shared" si="7"/>
        <v>25.416748188990173</v>
      </c>
    </row>
    <row r="16" spans="1:16" ht="30" customHeight="1" x14ac:dyDescent="0.25">
      <c r="A16" s="8">
        <v>14</v>
      </c>
      <c r="B16" s="67" t="s">
        <v>138</v>
      </c>
      <c r="C16" s="22" t="s">
        <v>137</v>
      </c>
      <c r="D16" s="23" t="s">
        <v>161</v>
      </c>
      <c r="E16" s="86">
        <v>20.350000000000001</v>
      </c>
      <c r="F16" s="86">
        <f t="shared" si="0"/>
        <v>5.0875000000000004</v>
      </c>
      <c r="G16" s="86">
        <f t="shared" si="1"/>
        <v>6.1899257817252709</v>
      </c>
      <c r="H16" s="86">
        <v>60</v>
      </c>
      <c r="I16" s="86">
        <f t="shared" si="2"/>
        <v>135.99274705349049</v>
      </c>
      <c r="J16" s="86">
        <f t="shared" si="3"/>
        <v>142.18267283521575</v>
      </c>
      <c r="K16" s="86">
        <v>61.75</v>
      </c>
      <c r="L16" s="89">
        <f t="shared" si="8"/>
        <v>57.326319046882254</v>
      </c>
      <c r="M16" s="86">
        <v>110</v>
      </c>
      <c r="N16" s="86">
        <f t="shared" si="5"/>
        <v>146.66666666666666</v>
      </c>
      <c r="O16" s="86">
        <f t="shared" si="6"/>
        <v>236.83750000000001</v>
      </c>
      <c r="P16" s="86">
        <f t="shared" si="7"/>
        <v>346.17565854876466</v>
      </c>
    </row>
    <row r="17" spans="1:16" ht="30" customHeight="1" x14ac:dyDescent="0.25">
      <c r="A17" s="8">
        <v>15</v>
      </c>
      <c r="B17" s="67" t="s">
        <v>180</v>
      </c>
      <c r="C17" s="22" t="s">
        <v>181</v>
      </c>
      <c r="D17" s="23" t="s">
        <v>161</v>
      </c>
      <c r="E17" s="86">
        <v>29.305</v>
      </c>
      <c r="F17" s="86">
        <f t="shared" si="0"/>
        <v>7.3262499999999999</v>
      </c>
      <c r="G17" s="86">
        <f t="shared" si="1"/>
        <v>8.9137972989414767</v>
      </c>
      <c r="H17" s="86">
        <v>0</v>
      </c>
      <c r="I17" s="86">
        <f t="shared" si="2"/>
        <v>0</v>
      </c>
      <c r="J17" s="86">
        <f t="shared" si="3"/>
        <v>8.9137972989414767</v>
      </c>
      <c r="K17" s="86">
        <v>27.5</v>
      </c>
      <c r="L17" s="89">
        <f t="shared" si="8"/>
        <v>25.529939656506269</v>
      </c>
      <c r="M17" s="86">
        <v>30</v>
      </c>
      <c r="N17" s="86">
        <f t="shared" si="5"/>
        <v>40</v>
      </c>
      <c r="O17" s="86">
        <f t="shared" si="6"/>
        <v>64.826250000000002</v>
      </c>
      <c r="P17" s="86">
        <f t="shared" si="7"/>
        <v>74.443736955447747</v>
      </c>
    </row>
    <row r="18" spans="1:16" ht="30" customHeight="1" x14ac:dyDescent="0.25">
      <c r="A18" s="8">
        <v>16</v>
      </c>
      <c r="B18" s="67" t="s">
        <v>115</v>
      </c>
      <c r="C18" s="22" t="s">
        <v>104</v>
      </c>
      <c r="D18" s="23" t="s">
        <v>161</v>
      </c>
      <c r="E18" s="86">
        <v>42.185000000000002</v>
      </c>
      <c r="F18" s="86">
        <f t="shared" si="0"/>
        <v>10.546250000000001</v>
      </c>
      <c r="G18" s="86">
        <f t="shared" si="1"/>
        <v>12.831548850225088</v>
      </c>
      <c r="H18" s="86">
        <v>32.4</v>
      </c>
      <c r="I18" s="86">
        <f t="shared" si="2"/>
        <v>73.436083408884869</v>
      </c>
      <c r="J18" s="86">
        <f t="shared" si="3"/>
        <v>86.267632259109959</v>
      </c>
      <c r="K18" s="86">
        <v>43.45</v>
      </c>
      <c r="L18" s="89">
        <f t="shared" si="8"/>
        <v>40.337304657279901</v>
      </c>
      <c r="M18" s="86">
        <v>20</v>
      </c>
      <c r="N18" s="86">
        <f t="shared" si="5"/>
        <v>26.666666666666668</v>
      </c>
      <c r="O18" s="86">
        <f t="shared" si="6"/>
        <v>106.39625000000001</v>
      </c>
      <c r="P18" s="86">
        <f t="shared" si="7"/>
        <v>153.27160358305653</v>
      </c>
    </row>
    <row r="19" spans="1:16" ht="30" customHeight="1" x14ac:dyDescent="0.25">
      <c r="A19" s="8">
        <v>19</v>
      </c>
      <c r="B19" s="67" t="s">
        <v>117</v>
      </c>
      <c r="C19" s="22" t="s">
        <v>29</v>
      </c>
      <c r="D19" s="23" t="s">
        <v>161</v>
      </c>
      <c r="E19" s="86">
        <v>61</v>
      </c>
      <c r="F19" s="86">
        <f t="shared" si="0"/>
        <v>15.25</v>
      </c>
      <c r="G19" s="86">
        <f t="shared" si="1"/>
        <v>18.554568682321452</v>
      </c>
      <c r="H19" s="86">
        <v>103.8</v>
      </c>
      <c r="I19" s="86">
        <f t="shared" si="2"/>
        <v>235.26745240253854</v>
      </c>
      <c r="J19" s="86">
        <f t="shared" si="3"/>
        <v>253.82202108485998</v>
      </c>
      <c r="K19" s="86">
        <v>40.049999999999997</v>
      </c>
      <c r="L19" s="89">
        <f t="shared" si="8"/>
        <v>37.180875754293673</v>
      </c>
      <c r="M19" s="86">
        <v>50</v>
      </c>
      <c r="N19" s="86">
        <f t="shared" si="5"/>
        <v>66.666666666666671</v>
      </c>
      <c r="O19" s="86">
        <f t="shared" si="6"/>
        <v>209.1</v>
      </c>
      <c r="P19" s="86">
        <f t="shared" si="7"/>
        <v>357.66956350582035</v>
      </c>
    </row>
    <row r="20" spans="1:16" ht="30" customHeight="1" x14ac:dyDescent="0.25">
      <c r="A20" s="8">
        <v>20</v>
      </c>
      <c r="B20" s="67" t="s">
        <v>94</v>
      </c>
      <c r="C20" s="22" t="s">
        <v>91</v>
      </c>
      <c r="D20" s="23" t="s">
        <v>161</v>
      </c>
      <c r="E20" s="86">
        <v>410.95</v>
      </c>
      <c r="F20" s="86">
        <f t="shared" si="0"/>
        <v>102.7375</v>
      </c>
      <c r="G20" s="86">
        <v>125</v>
      </c>
      <c r="H20" s="86">
        <v>0</v>
      </c>
      <c r="I20" s="86">
        <f t="shared" si="2"/>
        <v>0</v>
      </c>
      <c r="J20" s="86">
        <f t="shared" si="3"/>
        <v>125</v>
      </c>
      <c r="K20" s="86">
        <v>39.1</v>
      </c>
      <c r="L20" s="89">
        <f t="shared" si="8"/>
        <v>36.29893238434164</v>
      </c>
      <c r="M20" s="86">
        <v>120</v>
      </c>
      <c r="N20" s="86">
        <f t="shared" si="5"/>
        <v>160</v>
      </c>
      <c r="O20" s="86">
        <f t="shared" si="6"/>
        <v>261.83749999999998</v>
      </c>
      <c r="P20" s="86">
        <f t="shared" si="7"/>
        <v>321.29893238434164</v>
      </c>
    </row>
    <row r="21" spans="1:16" ht="30" customHeight="1" x14ac:dyDescent="0.25">
      <c r="A21" s="8">
        <v>21</v>
      </c>
      <c r="B21" s="67" t="s">
        <v>111</v>
      </c>
      <c r="C21" s="22" t="s">
        <v>100</v>
      </c>
      <c r="D21" s="23" t="s">
        <v>161</v>
      </c>
      <c r="E21" s="86">
        <v>141.75</v>
      </c>
      <c r="F21" s="86">
        <f t="shared" si="0"/>
        <v>35.4375</v>
      </c>
      <c r="G21" s="86">
        <f t="shared" ref="G21:G34" si="9">F21*$G$20/$F$20</f>
        <v>43.11655919211583</v>
      </c>
      <c r="H21" s="86">
        <v>0</v>
      </c>
      <c r="I21" s="86">
        <f t="shared" si="2"/>
        <v>0</v>
      </c>
      <c r="J21" s="86">
        <f t="shared" si="3"/>
        <v>43.11655919211583</v>
      </c>
      <c r="K21" s="86">
        <v>208.7</v>
      </c>
      <c r="L21" s="89">
        <f t="shared" si="8"/>
        <v>193.7490329568312</v>
      </c>
      <c r="M21" s="86">
        <v>150</v>
      </c>
      <c r="N21" s="86">
        <v>200</v>
      </c>
      <c r="O21" s="86">
        <f t="shared" si="6"/>
        <v>394.13749999999999</v>
      </c>
      <c r="P21" s="86">
        <f t="shared" si="7"/>
        <v>436.86559214894703</v>
      </c>
    </row>
    <row r="22" spans="1:16" ht="30" customHeight="1" x14ac:dyDescent="0.25">
      <c r="A22" s="8">
        <v>22</v>
      </c>
      <c r="B22" s="67" t="s">
        <v>119</v>
      </c>
      <c r="C22" s="22" t="s">
        <v>70</v>
      </c>
      <c r="D22" s="23" t="s">
        <v>161</v>
      </c>
      <c r="E22" s="86">
        <v>182.35</v>
      </c>
      <c r="F22" s="86">
        <f t="shared" si="0"/>
        <v>45.587499999999999</v>
      </c>
      <c r="G22" s="86">
        <f t="shared" si="9"/>
        <v>55.465993429857647</v>
      </c>
      <c r="H22" s="86">
        <v>0</v>
      </c>
      <c r="I22" s="86">
        <f t="shared" si="2"/>
        <v>0</v>
      </c>
      <c r="J22" s="86">
        <f t="shared" si="3"/>
        <v>55.465993429857647</v>
      </c>
      <c r="K22" s="86">
        <v>29.9</v>
      </c>
      <c r="L22" s="89">
        <f t="shared" si="8"/>
        <v>27.758007117437725</v>
      </c>
      <c r="M22" s="86">
        <v>40</v>
      </c>
      <c r="N22" s="86">
        <f t="shared" ref="N22:N34" si="10">M22*$N$21/$M$21</f>
        <v>53.333333333333336</v>
      </c>
      <c r="O22" s="86">
        <f t="shared" si="6"/>
        <v>115.4875</v>
      </c>
      <c r="P22" s="86">
        <f t="shared" si="7"/>
        <v>136.5573338806287</v>
      </c>
    </row>
    <row r="23" spans="1:16" ht="30" customHeight="1" x14ac:dyDescent="0.25">
      <c r="A23" s="8">
        <v>23</v>
      </c>
      <c r="B23" s="67" t="s">
        <v>76</v>
      </c>
      <c r="C23" s="22" t="s">
        <v>72</v>
      </c>
      <c r="D23" s="23" t="s">
        <v>161</v>
      </c>
      <c r="E23" s="86">
        <v>20.5</v>
      </c>
      <c r="F23" s="86">
        <f t="shared" si="0"/>
        <v>5.125</v>
      </c>
      <c r="G23" s="86">
        <f t="shared" si="9"/>
        <v>6.2355517702883567</v>
      </c>
      <c r="H23" s="86">
        <v>48</v>
      </c>
      <c r="I23" s="86">
        <f t="shared" si="2"/>
        <v>108.7941976427924</v>
      </c>
      <c r="J23" s="86">
        <f t="shared" si="3"/>
        <v>115.02974941308075</v>
      </c>
      <c r="K23" s="86">
        <v>26.25</v>
      </c>
      <c r="L23" s="89">
        <f t="shared" si="8"/>
        <v>24.369487853937802</v>
      </c>
      <c r="M23" s="86">
        <v>110</v>
      </c>
      <c r="N23" s="86">
        <f t="shared" si="10"/>
        <v>146.66666666666666</v>
      </c>
      <c r="O23" s="86">
        <f t="shared" si="6"/>
        <v>189.375</v>
      </c>
      <c r="P23" s="86">
        <f t="shared" si="7"/>
        <v>286.06590393368521</v>
      </c>
    </row>
    <row r="24" spans="1:16" ht="30" customHeight="1" x14ac:dyDescent="0.25">
      <c r="A24" s="8">
        <v>24</v>
      </c>
      <c r="B24" s="67" t="s">
        <v>86</v>
      </c>
      <c r="C24" s="22" t="s">
        <v>81</v>
      </c>
      <c r="D24" s="23" t="s">
        <v>161</v>
      </c>
      <c r="E24" s="86">
        <v>14.52</v>
      </c>
      <c r="F24" s="86">
        <f t="shared" si="0"/>
        <v>3.63</v>
      </c>
      <c r="G24" s="86">
        <f t="shared" si="9"/>
        <v>4.4165956929066796</v>
      </c>
      <c r="H24" s="86">
        <v>0</v>
      </c>
      <c r="I24" s="86">
        <f t="shared" si="2"/>
        <v>0</v>
      </c>
      <c r="J24" s="86">
        <f t="shared" si="3"/>
        <v>4.4165956929066796</v>
      </c>
      <c r="K24" s="86">
        <v>77.75</v>
      </c>
      <c r="L24" s="89">
        <f t="shared" si="8"/>
        <v>72.180102119758629</v>
      </c>
      <c r="M24" s="86">
        <v>20</v>
      </c>
      <c r="N24" s="86">
        <f t="shared" si="10"/>
        <v>26.666666666666668</v>
      </c>
      <c r="O24" s="86">
        <f t="shared" si="6"/>
        <v>101.38</v>
      </c>
      <c r="P24" s="86">
        <f t="shared" si="7"/>
        <v>103.26336447933198</v>
      </c>
    </row>
    <row r="25" spans="1:16" ht="30" customHeight="1" x14ac:dyDescent="0.25">
      <c r="A25" s="8">
        <v>25</v>
      </c>
      <c r="B25" s="67" t="s">
        <v>26</v>
      </c>
      <c r="C25" s="22" t="s">
        <v>17</v>
      </c>
      <c r="D25" s="23" t="s">
        <v>161</v>
      </c>
      <c r="E25" s="86">
        <v>74.575000000000003</v>
      </c>
      <c r="F25" s="86">
        <f t="shared" si="0"/>
        <v>18.643750000000001</v>
      </c>
      <c r="G25" s="86">
        <f t="shared" si="9"/>
        <v>22.68372064728069</v>
      </c>
      <c r="H25" s="86">
        <v>60</v>
      </c>
      <c r="I25" s="86">
        <f t="shared" si="2"/>
        <v>135.99274705349049</v>
      </c>
      <c r="J25" s="86">
        <f t="shared" si="3"/>
        <v>158.67646770077118</v>
      </c>
      <c r="K25" s="86">
        <v>12.1</v>
      </c>
      <c r="L25" s="89">
        <f t="shared" si="8"/>
        <v>11.233173448862757</v>
      </c>
      <c r="M25" s="86">
        <v>0</v>
      </c>
      <c r="N25" s="86">
        <f t="shared" si="10"/>
        <v>0</v>
      </c>
      <c r="O25" s="86">
        <f t="shared" si="6"/>
        <v>90.743749999999991</v>
      </c>
      <c r="P25" s="86">
        <f t="shared" si="7"/>
        <v>169.90964114963396</v>
      </c>
    </row>
    <row r="26" spans="1:16" ht="30" customHeight="1" x14ac:dyDescent="0.25">
      <c r="A26" s="8">
        <v>26</v>
      </c>
      <c r="B26" s="67" t="s">
        <v>152</v>
      </c>
      <c r="C26" s="22" t="s">
        <v>151</v>
      </c>
      <c r="D26" s="23" t="s">
        <v>161</v>
      </c>
      <c r="E26" s="86">
        <v>16.5</v>
      </c>
      <c r="F26" s="86">
        <f t="shared" si="0"/>
        <v>4.125</v>
      </c>
      <c r="G26" s="86">
        <f t="shared" si="9"/>
        <v>5.0188587419394084</v>
      </c>
      <c r="H26" s="86">
        <v>0</v>
      </c>
      <c r="I26" s="86">
        <f t="shared" si="2"/>
        <v>0</v>
      </c>
      <c r="J26" s="86">
        <f t="shared" si="3"/>
        <v>5.0188587419394084</v>
      </c>
      <c r="K26" s="86">
        <v>39.299999999999997</v>
      </c>
      <c r="L26" s="89">
        <f t="shared" si="8"/>
        <v>36.484604672752596</v>
      </c>
      <c r="M26" s="86">
        <v>0</v>
      </c>
      <c r="N26" s="86">
        <f t="shared" si="10"/>
        <v>0</v>
      </c>
      <c r="O26" s="86">
        <f t="shared" si="6"/>
        <v>43.424999999999997</v>
      </c>
      <c r="P26" s="86">
        <f t="shared" si="7"/>
        <v>41.503463414692007</v>
      </c>
    </row>
    <row r="27" spans="1:16" ht="30" customHeight="1" x14ac:dyDescent="0.25">
      <c r="A27" s="8">
        <v>27</v>
      </c>
      <c r="B27" s="67" t="s">
        <v>114</v>
      </c>
      <c r="C27" s="22" t="s">
        <v>103</v>
      </c>
      <c r="D27" s="23" t="s">
        <v>161</v>
      </c>
      <c r="E27" s="86">
        <v>81.795000000000002</v>
      </c>
      <c r="F27" s="86">
        <f t="shared" si="0"/>
        <v>20.44875</v>
      </c>
      <c r="G27" s="86">
        <f t="shared" si="9"/>
        <v>24.879851563450543</v>
      </c>
      <c r="H27" s="86">
        <v>87.45</v>
      </c>
      <c r="I27" s="86">
        <f t="shared" si="2"/>
        <v>198.2094288304624</v>
      </c>
      <c r="J27" s="86">
        <f t="shared" si="3"/>
        <v>223.08928039391293</v>
      </c>
      <c r="K27" s="86">
        <v>85.8</v>
      </c>
      <c r="L27" s="89">
        <f t="shared" si="8"/>
        <v>79.65341172829956</v>
      </c>
      <c r="M27" s="86">
        <v>40</v>
      </c>
      <c r="N27" s="86">
        <f t="shared" si="10"/>
        <v>53.333333333333336</v>
      </c>
      <c r="O27" s="86">
        <f t="shared" si="6"/>
        <v>233.69875000000002</v>
      </c>
      <c r="P27" s="86">
        <f t="shared" si="7"/>
        <v>356.07602545554579</v>
      </c>
    </row>
    <row r="28" spans="1:16" ht="30" customHeight="1" x14ac:dyDescent="0.25">
      <c r="A28" s="8">
        <v>28</v>
      </c>
      <c r="B28" s="67" t="s">
        <v>150</v>
      </c>
      <c r="C28" s="22" t="s">
        <v>149</v>
      </c>
      <c r="D28" s="23" t="s">
        <v>161</v>
      </c>
      <c r="E28" s="86">
        <v>53.104999999999997</v>
      </c>
      <c r="F28" s="86">
        <f t="shared" si="0"/>
        <v>13.276249999999999</v>
      </c>
      <c r="G28" s="86">
        <f t="shared" si="9"/>
        <v>16.153120817617715</v>
      </c>
      <c r="H28" s="86">
        <v>0</v>
      </c>
      <c r="I28" s="86">
        <f t="shared" si="2"/>
        <v>0</v>
      </c>
      <c r="J28" s="86">
        <f t="shared" si="3"/>
        <v>16.153120817617715</v>
      </c>
      <c r="K28" s="86">
        <v>0</v>
      </c>
      <c r="L28" s="89">
        <f t="shared" si="8"/>
        <v>0</v>
      </c>
      <c r="M28" s="86">
        <v>0</v>
      </c>
      <c r="N28" s="86">
        <f t="shared" si="10"/>
        <v>0</v>
      </c>
      <c r="O28" s="86">
        <f t="shared" si="6"/>
        <v>13.276249999999999</v>
      </c>
      <c r="P28" s="86">
        <f t="shared" si="7"/>
        <v>16.153120817617715</v>
      </c>
    </row>
    <row r="29" spans="1:16" ht="30" customHeight="1" x14ac:dyDescent="0.25">
      <c r="A29" s="8">
        <v>29</v>
      </c>
      <c r="B29" s="67" t="s">
        <v>118</v>
      </c>
      <c r="C29" s="22" t="s">
        <v>69</v>
      </c>
      <c r="D29" s="23" t="s">
        <v>161</v>
      </c>
      <c r="E29" s="86">
        <v>191.57499999999999</v>
      </c>
      <c r="F29" s="86">
        <f t="shared" si="0"/>
        <v>47.893749999999997</v>
      </c>
      <c r="G29" s="86">
        <f t="shared" si="9"/>
        <v>58.271991726487407</v>
      </c>
      <c r="H29" s="86">
        <v>0</v>
      </c>
      <c r="I29" s="86">
        <f t="shared" si="2"/>
        <v>0</v>
      </c>
      <c r="J29" s="86">
        <f t="shared" si="3"/>
        <v>58.271991726487407</v>
      </c>
      <c r="K29" s="86">
        <v>18.899999999999999</v>
      </c>
      <c r="L29" s="89">
        <f t="shared" si="8"/>
        <v>17.546031254835217</v>
      </c>
      <c r="M29" s="86">
        <v>0</v>
      </c>
      <c r="N29" s="86">
        <f t="shared" si="10"/>
        <v>0</v>
      </c>
      <c r="O29" s="86">
        <f t="shared" si="6"/>
        <v>66.793749999999989</v>
      </c>
      <c r="P29" s="86">
        <f t="shared" si="7"/>
        <v>75.818022981322628</v>
      </c>
    </row>
    <row r="30" spans="1:16" ht="30" customHeight="1" x14ac:dyDescent="0.25">
      <c r="A30" s="8">
        <v>30</v>
      </c>
      <c r="B30" s="67" t="s">
        <v>23</v>
      </c>
      <c r="C30" s="22" t="s">
        <v>24</v>
      </c>
      <c r="D30" s="23" t="s">
        <v>161</v>
      </c>
      <c r="E30" s="86">
        <v>58.015000000000001</v>
      </c>
      <c r="F30" s="86">
        <f t="shared" si="0"/>
        <v>14.50375</v>
      </c>
      <c r="G30" s="86">
        <f t="shared" si="9"/>
        <v>17.646611509916049</v>
      </c>
      <c r="H30" s="86">
        <v>0</v>
      </c>
      <c r="I30" s="86">
        <f t="shared" si="2"/>
        <v>0</v>
      </c>
      <c r="J30" s="86">
        <f t="shared" si="3"/>
        <v>17.646611509916049</v>
      </c>
      <c r="K30" s="86">
        <v>29.75</v>
      </c>
      <c r="L30" s="89">
        <f t="shared" si="8"/>
        <v>27.618752901129508</v>
      </c>
      <c r="M30" s="86">
        <v>0</v>
      </c>
      <c r="N30" s="86">
        <f t="shared" si="10"/>
        <v>0</v>
      </c>
      <c r="O30" s="86">
        <f t="shared" si="6"/>
        <v>44.253749999999997</v>
      </c>
      <c r="P30" s="86">
        <f t="shared" si="7"/>
        <v>45.265364411045553</v>
      </c>
    </row>
    <row r="31" spans="1:16" ht="30" customHeight="1" x14ac:dyDescent="0.25">
      <c r="A31" s="8">
        <v>31</v>
      </c>
      <c r="B31" s="67" t="s">
        <v>109</v>
      </c>
      <c r="C31" s="22" t="s">
        <v>98</v>
      </c>
      <c r="D31" s="23" t="s">
        <v>161</v>
      </c>
      <c r="E31" s="86">
        <v>55</v>
      </c>
      <c r="F31" s="86">
        <f t="shared" si="0"/>
        <v>13.75</v>
      </c>
      <c r="G31" s="86">
        <f t="shared" si="9"/>
        <v>16.729529139798029</v>
      </c>
      <c r="H31" s="86">
        <v>165.45</v>
      </c>
      <c r="I31" s="86">
        <v>375</v>
      </c>
      <c r="J31" s="86">
        <f t="shared" si="3"/>
        <v>391.72952913979805</v>
      </c>
      <c r="K31" s="86">
        <v>38.4</v>
      </c>
      <c r="L31" s="89">
        <f t="shared" si="8"/>
        <v>35.649079374903302</v>
      </c>
      <c r="M31" s="86">
        <v>50</v>
      </c>
      <c r="N31" s="86">
        <f t="shared" si="10"/>
        <v>66.666666666666671</v>
      </c>
      <c r="O31" s="86">
        <f t="shared" si="6"/>
        <v>267.60000000000002</v>
      </c>
      <c r="P31" s="86">
        <f t="shared" si="7"/>
        <v>494.04527518136803</v>
      </c>
    </row>
    <row r="32" spans="1:16" ht="30" customHeight="1" x14ac:dyDescent="0.25">
      <c r="A32" s="8">
        <v>32</v>
      </c>
      <c r="B32" s="67" t="s">
        <v>89</v>
      </c>
      <c r="C32" s="22" t="s">
        <v>84</v>
      </c>
      <c r="D32" s="23" t="s">
        <v>161</v>
      </c>
      <c r="E32" s="86">
        <v>10</v>
      </c>
      <c r="F32" s="86">
        <f t="shared" si="0"/>
        <v>2.5</v>
      </c>
      <c r="G32" s="86">
        <f t="shared" si="9"/>
        <v>3.041732570872369</v>
      </c>
      <c r="H32" s="86">
        <v>16.5</v>
      </c>
      <c r="I32" s="86">
        <f t="shared" ref="I32:I34" si="11">H32*$I$31/$H$31</f>
        <v>37.398005439709884</v>
      </c>
      <c r="J32" s="86">
        <f t="shared" si="3"/>
        <v>40.439738010582253</v>
      </c>
      <c r="K32" s="86">
        <v>176.95</v>
      </c>
      <c r="L32" s="89">
        <f t="shared" si="8"/>
        <v>164.27355717159216</v>
      </c>
      <c r="M32" s="86">
        <v>30</v>
      </c>
      <c r="N32" s="86">
        <f t="shared" si="10"/>
        <v>40</v>
      </c>
      <c r="O32" s="86">
        <f t="shared" si="6"/>
        <v>225.95</v>
      </c>
      <c r="P32" s="86">
        <f t="shared" si="7"/>
        <v>244.71329518217442</v>
      </c>
    </row>
    <row r="33" spans="1:16" ht="30" customHeight="1" x14ac:dyDescent="0.25">
      <c r="A33" s="8">
        <v>33</v>
      </c>
      <c r="B33" s="67" t="s">
        <v>18</v>
      </c>
      <c r="C33" s="22" t="s">
        <v>19</v>
      </c>
      <c r="D33" s="23" t="s">
        <v>161</v>
      </c>
      <c r="E33" s="86">
        <v>45</v>
      </c>
      <c r="F33" s="86">
        <f t="shared" si="0"/>
        <v>11.25</v>
      </c>
      <c r="G33" s="86">
        <f t="shared" si="9"/>
        <v>13.687796568925661</v>
      </c>
      <c r="H33" s="86">
        <v>33.299999999999997</v>
      </c>
      <c r="I33" s="86">
        <f t="shared" si="11"/>
        <v>75.475974614687217</v>
      </c>
      <c r="J33" s="86">
        <f t="shared" si="3"/>
        <v>89.16377118361288</v>
      </c>
      <c r="K33" s="86">
        <v>196.4</v>
      </c>
      <c r="L33" s="89">
        <f t="shared" si="8"/>
        <v>182.3301872195575</v>
      </c>
      <c r="M33" s="86">
        <v>40</v>
      </c>
      <c r="N33" s="86">
        <f t="shared" si="10"/>
        <v>53.333333333333336</v>
      </c>
      <c r="O33" s="86">
        <f t="shared" si="6"/>
        <v>280.95</v>
      </c>
      <c r="P33" s="86">
        <f t="shared" si="7"/>
        <v>324.8272917365037</v>
      </c>
    </row>
    <row r="34" spans="1:16" ht="30" customHeight="1" x14ac:dyDescent="0.25">
      <c r="A34" s="8">
        <v>34</v>
      </c>
      <c r="B34" s="67" t="s">
        <v>197</v>
      </c>
      <c r="C34" s="47" t="s">
        <v>198</v>
      </c>
      <c r="D34" s="23" t="s">
        <v>161</v>
      </c>
      <c r="E34" s="86">
        <v>113.8</v>
      </c>
      <c r="F34" s="86">
        <f t="shared" si="0"/>
        <v>28.45</v>
      </c>
      <c r="G34" s="86">
        <f t="shared" si="9"/>
        <v>34.614916656527562</v>
      </c>
      <c r="H34" s="86">
        <v>0</v>
      </c>
      <c r="I34" s="86">
        <f t="shared" si="11"/>
        <v>0</v>
      </c>
      <c r="J34" s="86">
        <f t="shared" si="3"/>
        <v>34.614916656527562</v>
      </c>
      <c r="K34" s="86">
        <v>114.1</v>
      </c>
      <c r="L34" s="89">
        <f t="shared" si="8"/>
        <v>105.92604053844964</v>
      </c>
      <c r="M34" s="86">
        <v>50</v>
      </c>
      <c r="N34" s="86">
        <f t="shared" si="10"/>
        <v>66.666666666666671</v>
      </c>
      <c r="O34" s="86">
        <f t="shared" si="6"/>
        <v>192.54999999999998</v>
      </c>
      <c r="P34" s="86">
        <f t="shared" si="7"/>
        <v>207.20762386164387</v>
      </c>
    </row>
  </sheetData>
  <sheetProtection algorithmName="SHA-512" hashValue="Uy/+ZThg9dsSqxPaRe35+C00bFQnKm96iSHItcikofq+FIdmlhR3g9rrQknzjy3eqCD2+lKvvwecxgNDzF0gLg==" saltValue="9HXlc0u4T/qmvT3fFoX5fw==" spinCount="100000" sheet="1" objects="1" scenarios="1"/>
  <mergeCells count="6">
    <mergeCell ref="A1:O1"/>
    <mergeCell ref="A4:D4"/>
    <mergeCell ref="A2:O2"/>
    <mergeCell ref="E3:I3"/>
    <mergeCell ref="K3:L3"/>
    <mergeCell ref="M3:N3"/>
  </mergeCells>
  <phoneticPr fontId="11" type="noConversion"/>
  <pageMargins left="0.75" right="0.75" top="1" bottom="1" header="0.5" footer="0.5"/>
  <pageSetup paperSize="9" scale="62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22"/>
  <sheetViews>
    <sheetView topLeftCell="A10" workbookViewId="0">
      <selection activeCell="Q1" sqref="Q1:S1048576"/>
    </sheetView>
  </sheetViews>
  <sheetFormatPr defaultRowHeight="15" x14ac:dyDescent="0.25"/>
  <cols>
    <col min="1" max="1" width="3.85546875" style="1" customWidth="1"/>
    <col min="2" max="2" width="10.5703125" style="12" customWidth="1"/>
    <col min="3" max="3" width="17.42578125" style="12" customWidth="1"/>
    <col min="4" max="4" width="21.8554687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/>
    <col min="11" max="11" width="9.140625" style="12"/>
    <col min="12" max="12" width="9.140625" style="27"/>
    <col min="13" max="13" width="9.140625" style="12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ht="15.75" x14ac:dyDescent="0.25">
      <c r="A1" s="173" t="s">
        <v>213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4"/>
    </row>
    <row r="2" spans="1:16" ht="38.25" x14ac:dyDescent="0.25">
      <c r="A2" s="5" t="s">
        <v>65</v>
      </c>
      <c r="B2" s="15" t="s">
        <v>44</v>
      </c>
      <c r="C2" s="42" t="s">
        <v>64</v>
      </c>
      <c r="D2" s="10" t="s">
        <v>46</v>
      </c>
      <c r="E2" s="164" t="s">
        <v>47</v>
      </c>
      <c r="F2" s="164"/>
      <c r="G2" s="164"/>
      <c r="H2" s="164"/>
      <c r="I2" s="164"/>
      <c r="J2" s="15"/>
      <c r="K2" s="164" t="s">
        <v>48</v>
      </c>
      <c r="L2" s="164"/>
      <c r="M2" s="164" t="s">
        <v>49</v>
      </c>
      <c r="N2" s="164"/>
      <c r="O2" s="15"/>
      <c r="P2" s="28"/>
    </row>
    <row r="3" spans="1:16" ht="64.5" x14ac:dyDescent="0.25">
      <c r="A3" s="165" t="s">
        <v>30</v>
      </c>
      <c r="B3" s="165"/>
      <c r="C3" s="165"/>
      <c r="D3" s="165"/>
      <c r="E3" s="17" t="s">
        <v>51</v>
      </c>
      <c r="F3" s="17" t="s">
        <v>52</v>
      </c>
      <c r="G3" s="17" t="s">
        <v>53</v>
      </c>
      <c r="H3" s="17" t="s">
        <v>54</v>
      </c>
      <c r="I3" s="18" t="s">
        <v>55</v>
      </c>
      <c r="J3" s="19" t="s">
        <v>56</v>
      </c>
      <c r="K3" s="17" t="s">
        <v>51</v>
      </c>
      <c r="L3" s="20" t="s">
        <v>57</v>
      </c>
      <c r="M3" s="17" t="s">
        <v>58</v>
      </c>
      <c r="N3" s="17" t="s">
        <v>62</v>
      </c>
      <c r="O3" s="15" t="s">
        <v>50</v>
      </c>
      <c r="P3" s="15" t="s">
        <v>59</v>
      </c>
    </row>
    <row r="4" spans="1:16" ht="30" customHeight="1" x14ac:dyDescent="0.25">
      <c r="A4" s="3">
        <v>1</v>
      </c>
      <c r="B4" s="44" t="s">
        <v>183</v>
      </c>
      <c r="C4" s="22" t="s">
        <v>184</v>
      </c>
      <c r="D4" s="23" t="s">
        <v>161</v>
      </c>
      <c r="E4" s="86">
        <v>118.84</v>
      </c>
      <c r="F4" s="86">
        <f>E4/4</f>
        <v>29.71</v>
      </c>
      <c r="G4" s="86">
        <f>F4/$F$5*$G$5</f>
        <v>109.77276925919085</v>
      </c>
      <c r="H4" s="86">
        <v>0</v>
      </c>
      <c r="I4" s="86">
        <f>H4/H11*I11</f>
        <v>0</v>
      </c>
      <c r="J4" s="86">
        <f>G4+I4</f>
        <v>109.77276925919085</v>
      </c>
      <c r="K4" s="86">
        <v>3.15</v>
      </c>
      <c r="L4" s="86">
        <v>0</v>
      </c>
      <c r="M4" s="89">
        <v>20</v>
      </c>
      <c r="N4" s="86">
        <f>M4*$N$12/$M$12</f>
        <v>23.529411764705884</v>
      </c>
      <c r="O4" s="86">
        <f>F4+H4+K4+M4</f>
        <v>52.86</v>
      </c>
      <c r="P4" s="24">
        <f>J4+L4+N4</f>
        <v>133.30218102389674</v>
      </c>
    </row>
    <row r="5" spans="1:16" ht="30" customHeight="1" x14ac:dyDescent="0.25">
      <c r="A5" s="3">
        <v>2</v>
      </c>
      <c r="B5" s="43" t="s">
        <v>31</v>
      </c>
      <c r="C5" s="22" t="s">
        <v>32</v>
      </c>
      <c r="D5" s="23" t="s">
        <v>161</v>
      </c>
      <c r="E5" s="86">
        <v>135.32499999999999</v>
      </c>
      <c r="F5" s="86">
        <f t="shared" ref="F5:F20" si="0">E5/4</f>
        <v>33.831249999999997</v>
      </c>
      <c r="G5" s="86">
        <v>125</v>
      </c>
      <c r="H5" s="89">
        <v>7.2</v>
      </c>
      <c r="I5" s="89">
        <f>H5/$H$11*$I$11</f>
        <v>14.400000000000002</v>
      </c>
      <c r="J5" s="86">
        <f t="shared" ref="J5:J20" si="1">G5+I5</f>
        <v>139.4</v>
      </c>
      <c r="K5" s="86">
        <v>45.4</v>
      </c>
      <c r="L5" s="86">
        <f>K5/$K$16*$L$16</f>
        <v>42.147609469286706</v>
      </c>
      <c r="M5" s="89">
        <v>110</v>
      </c>
      <c r="N5" s="86">
        <f t="shared" ref="N5:N11" si="2">M5*$N$12/$M$12</f>
        <v>129.41176470588235</v>
      </c>
      <c r="O5" s="86">
        <f t="shared" ref="O5:O19" si="3">F5+H5+K5+M5</f>
        <v>196.43125000000001</v>
      </c>
      <c r="P5" s="24">
        <f t="shared" ref="P5:P20" si="4">J5+L5+N5</f>
        <v>310.95937417516905</v>
      </c>
    </row>
    <row r="6" spans="1:16" ht="30" customHeight="1" x14ac:dyDescent="0.25">
      <c r="A6" s="3">
        <v>3</v>
      </c>
      <c r="B6" s="43" t="s">
        <v>93</v>
      </c>
      <c r="C6" s="22" t="s">
        <v>90</v>
      </c>
      <c r="D6" s="23" t="s">
        <v>161</v>
      </c>
      <c r="E6" s="86">
        <v>92.25</v>
      </c>
      <c r="F6" s="86">
        <f t="shared" si="0"/>
        <v>23.0625</v>
      </c>
      <c r="G6" s="86">
        <f>F6/$F$5*$G$5</f>
        <v>85.211527803436169</v>
      </c>
      <c r="H6" s="89">
        <v>0</v>
      </c>
      <c r="I6" s="89">
        <f>H6/H11*I11</f>
        <v>0</v>
      </c>
      <c r="J6" s="86">
        <f t="shared" si="1"/>
        <v>85.211527803436169</v>
      </c>
      <c r="K6" s="86">
        <v>93.05</v>
      </c>
      <c r="L6" s="86">
        <f>K6/$K$16*$L$16</f>
        <v>86.384032183196666</v>
      </c>
      <c r="M6" s="89">
        <v>140</v>
      </c>
      <c r="N6" s="86">
        <f t="shared" si="2"/>
        <v>164.70588235294119</v>
      </c>
      <c r="O6" s="86">
        <f t="shared" si="3"/>
        <v>256.11250000000001</v>
      </c>
      <c r="P6" s="24">
        <f t="shared" si="4"/>
        <v>336.30144233957401</v>
      </c>
    </row>
    <row r="7" spans="1:16" ht="30" customHeight="1" x14ac:dyDescent="0.25">
      <c r="A7" s="3">
        <v>4</v>
      </c>
      <c r="B7" s="43" t="s">
        <v>33</v>
      </c>
      <c r="C7" s="22" t="s">
        <v>129</v>
      </c>
      <c r="D7" s="23" t="s">
        <v>161</v>
      </c>
      <c r="E7" s="86">
        <v>46.465000000000003</v>
      </c>
      <c r="F7" s="86">
        <f t="shared" si="0"/>
        <v>11.616250000000001</v>
      </c>
      <c r="G7" s="86">
        <f t="shared" ref="G7:G20" si="5">F7/$F$5*$G$5</f>
        <v>42.91982264917791</v>
      </c>
      <c r="H7" s="86">
        <v>0</v>
      </c>
      <c r="I7" s="86">
        <f>H7/H11*I11</f>
        <v>0</v>
      </c>
      <c r="J7" s="86">
        <f t="shared" si="1"/>
        <v>42.91982264917791</v>
      </c>
      <c r="K7" s="86">
        <v>85.05</v>
      </c>
      <c r="L7" s="86">
        <f t="shared" ref="L7:L15" si="6">K7/$K$16*$L$16</f>
        <v>78.957140646758461</v>
      </c>
      <c r="M7" s="86">
        <v>30</v>
      </c>
      <c r="N7" s="86">
        <f t="shared" si="2"/>
        <v>35.294117647058826</v>
      </c>
      <c r="O7" s="86">
        <f t="shared" si="3"/>
        <v>126.66624999999999</v>
      </c>
      <c r="P7" s="24">
        <f t="shared" si="4"/>
        <v>157.17108094299522</v>
      </c>
    </row>
    <row r="8" spans="1:16" ht="30" customHeight="1" x14ac:dyDescent="0.25">
      <c r="A8" s="3">
        <v>5</v>
      </c>
      <c r="B8" s="43" t="s">
        <v>108</v>
      </c>
      <c r="C8" s="22" t="s">
        <v>97</v>
      </c>
      <c r="D8" s="23" t="s">
        <v>161</v>
      </c>
      <c r="E8" s="86">
        <v>10</v>
      </c>
      <c r="F8" s="86">
        <f t="shared" si="0"/>
        <v>2.5</v>
      </c>
      <c r="G8" s="86">
        <f t="shared" si="5"/>
        <v>9.2370219841123227</v>
      </c>
      <c r="H8" s="86">
        <v>32.85</v>
      </c>
      <c r="I8" s="89">
        <f>H8/$H$11*$I$11</f>
        <v>65.7</v>
      </c>
      <c r="J8" s="86">
        <f t="shared" si="1"/>
        <v>74.93702198411232</v>
      </c>
      <c r="K8" s="86">
        <v>158.15</v>
      </c>
      <c r="L8" s="86">
        <f t="shared" si="6"/>
        <v>146.82036206096242</v>
      </c>
      <c r="M8" s="86">
        <v>90</v>
      </c>
      <c r="N8" s="86">
        <f t="shared" si="2"/>
        <v>105.88235294117646</v>
      </c>
      <c r="O8" s="86">
        <f t="shared" si="3"/>
        <v>283.5</v>
      </c>
      <c r="P8" s="24">
        <f t="shared" si="4"/>
        <v>327.63973698625119</v>
      </c>
    </row>
    <row r="9" spans="1:16" ht="30" customHeight="1" x14ac:dyDescent="0.25">
      <c r="A9" s="3">
        <v>6</v>
      </c>
      <c r="B9" s="43" t="s">
        <v>23</v>
      </c>
      <c r="C9" s="22" t="s">
        <v>24</v>
      </c>
      <c r="D9" s="23" t="s">
        <v>161</v>
      </c>
      <c r="E9" s="86">
        <v>58.015000000000001</v>
      </c>
      <c r="F9" s="86">
        <f t="shared" si="0"/>
        <v>14.50375</v>
      </c>
      <c r="G9" s="86">
        <f t="shared" si="5"/>
        <v>53.588583040827643</v>
      </c>
      <c r="H9" s="86">
        <v>0</v>
      </c>
      <c r="I9" s="86">
        <f>H9/H11*I11</f>
        <v>0</v>
      </c>
      <c r="J9" s="86">
        <f t="shared" si="1"/>
        <v>53.588583040827643</v>
      </c>
      <c r="K9" s="86">
        <v>29.75</v>
      </c>
      <c r="L9" s="86">
        <f t="shared" si="6"/>
        <v>27.618752901129508</v>
      </c>
      <c r="M9" s="86">
        <v>30</v>
      </c>
      <c r="N9" s="86">
        <f t="shared" si="2"/>
        <v>35.294117647058826</v>
      </c>
      <c r="O9" s="86">
        <f t="shared" si="3"/>
        <v>74.253749999999997</v>
      </c>
      <c r="P9" s="24">
        <f t="shared" si="4"/>
        <v>116.50145358901598</v>
      </c>
    </row>
    <row r="10" spans="1:16" ht="30" customHeight="1" x14ac:dyDescent="0.25">
      <c r="A10" s="3">
        <v>7</v>
      </c>
      <c r="B10" s="43" t="s">
        <v>162</v>
      </c>
      <c r="C10" s="22" t="s">
        <v>163</v>
      </c>
      <c r="D10" s="23" t="s">
        <v>161</v>
      </c>
      <c r="E10" s="86">
        <v>19.75</v>
      </c>
      <c r="F10" s="86">
        <f t="shared" si="0"/>
        <v>4.9375</v>
      </c>
      <c r="G10" s="86">
        <f t="shared" si="5"/>
        <v>18.243118418621837</v>
      </c>
      <c r="H10" s="86">
        <v>0</v>
      </c>
      <c r="I10" s="86">
        <f>H10/H11*I11</f>
        <v>0</v>
      </c>
      <c r="J10" s="86">
        <f t="shared" si="1"/>
        <v>18.243118418621837</v>
      </c>
      <c r="K10" s="86">
        <v>300.2</v>
      </c>
      <c r="L10" s="86">
        <f t="shared" si="6"/>
        <v>278.69410490484296</v>
      </c>
      <c r="M10" s="86">
        <v>20</v>
      </c>
      <c r="N10" s="86">
        <f t="shared" si="2"/>
        <v>23.529411764705884</v>
      </c>
      <c r="O10" s="86">
        <f t="shared" si="3"/>
        <v>325.13749999999999</v>
      </c>
      <c r="P10" s="24">
        <f t="shared" si="4"/>
        <v>320.46663508817073</v>
      </c>
    </row>
    <row r="11" spans="1:16" ht="30" customHeight="1" x14ac:dyDescent="0.25">
      <c r="A11" s="3">
        <v>8</v>
      </c>
      <c r="B11" s="43" t="s">
        <v>4</v>
      </c>
      <c r="C11" s="22" t="s">
        <v>5</v>
      </c>
      <c r="D11" s="23" t="s">
        <v>161</v>
      </c>
      <c r="E11" s="86">
        <v>30.225000000000001</v>
      </c>
      <c r="F11" s="86">
        <f t="shared" si="0"/>
        <v>7.5562500000000004</v>
      </c>
      <c r="G11" s="86">
        <f t="shared" si="5"/>
        <v>27.918898946979496</v>
      </c>
      <c r="H11" s="86">
        <v>187.5</v>
      </c>
      <c r="I11" s="86">
        <v>375</v>
      </c>
      <c r="J11" s="86">
        <f t="shared" si="1"/>
        <v>402.91889894697948</v>
      </c>
      <c r="K11" s="86">
        <v>40.4</v>
      </c>
      <c r="L11" s="86">
        <f t="shared" si="6"/>
        <v>37.505802259012846</v>
      </c>
      <c r="M11" s="86">
        <v>50</v>
      </c>
      <c r="N11" s="86">
        <f t="shared" si="2"/>
        <v>58.823529411764703</v>
      </c>
      <c r="O11" s="86">
        <f t="shared" si="3"/>
        <v>285.45625000000001</v>
      </c>
      <c r="P11" s="24">
        <f t="shared" si="4"/>
        <v>499.24823061775703</v>
      </c>
    </row>
    <row r="12" spans="1:16" ht="30" customHeight="1" x14ac:dyDescent="0.25">
      <c r="A12" s="3">
        <v>9</v>
      </c>
      <c r="B12" s="43" t="s">
        <v>112</v>
      </c>
      <c r="C12" s="22" t="s">
        <v>101</v>
      </c>
      <c r="D12" s="23" t="s">
        <v>161</v>
      </c>
      <c r="E12" s="86">
        <v>22.875</v>
      </c>
      <c r="F12" s="86">
        <f t="shared" si="0"/>
        <v>5.71875</v>
      </c>
      <c r="G12" s="86">
        <f t="shared" si="5"/>
        <v>21.129687788656941</v>
      </c>
      <c r="H12" s="86">
        <v>75</v>
      </c>
      <c r="I12" s="89">
        <f>H12/$H$11*$I$11</f>
        <v>150</v>
      </c>
      <c r="J12" s="86">
        <f t="shared" si="1"/>
        <v>171.12968778865695</v>
      </c>
      <c r="K12" s="86">
        <v>91</v>
      </c>
      <c r="L12" s="86">
        <f t="shared" si="6"/>
        <v>84.480891226984383</v>
      </c>
      <c r="M12" s="86">
        <v>170</v>
      </c>
      <c r="N12" s="86">
        <v>200</v>
      </c>
      <c r="O12" s="86">
        <f t="shared" si="3"/>
        <v>341.71875</v>
      </c>
      <c r="P12" s="24">
        <f t="shared" si="4"/>
        <v>455.61057901564135</v>
      </c>
    </row>
    <row r="13" spans="1:16" ht="30" customHeight="1" x14ac:dyDescent="0.25">
      <c r="A13" s="3">
        <v>10</v>
      </c>
      <c r="B13" s="43" t="s">
        <v>160</v>
      </c>
      <c r="C13" s="22" t="s">
        <v>159</v>
      </c>
      <c r="D13" s="23" t="s">
        <v>161</v>
      </c>
      <c r="E13" s="86">
        <v>10</v>
      </c>
      <c r="F13" s="86">
        <f t="shared" si="0"/>
        <v>2.5</v>
      </c>
      <c r="G13" s="86">
        <f t="shared" si="5"/>
        <v>9.2370219841123227</v>
      </c>
      <c r="H13" s="86">
        <v>0</v>
      </c>
      <c r="I13" s="86">
        <f>H13/H11*I11</f>
        <v>0</v>
      </c>
      <c r="J13" s="86">
        <f t="shared" si="1"/>
        <v>9.2370219841123227</v>
      </c>
      <c r="K13" s="86">
        <v>38.200000000000003</v>
      </c>
      <c r="L13" s="86">
        <f t="shared" si="6"/>
        <v>35.463407086492346</v>
      </c>
      <c r="M13" s="86">
        <v>0</v>
      </c>
      <c r="N13" s="86">
        <f t="shared" ref="N13:N20" si="7">M13*$N$12/$M$12</f>
        <v>0</v>
      </c>
      <c r="O13" s="86">
        <f t="shared" si="3"/>
        <v>40.700000000000003</v>
      </c>
      <c r="P13" s="24">
        <f t="shared" si="4"/>
        <v>44.70042907060467</v>
      </c>
    </row>
    <row r="14" spans="1:16" ht="30" customHeight="1" x14ac:dyDescent="0.25">
      <c r="A14" s="3">
        <v>11</v>
      </c>
      <c r="B14" s="43" t="s">
        <v>193</v>
      </c>
      <c r="C14" s="22" t="s">
        <v>194</v>
      </c>
      <c r="D14" s="23" t="s">
        <v>161</v>
      </c>
      <c r="E14" s="86">
        <v>46.96</v>
      </c>
      <c r="F14" s="86">
        <f t="shared" si="0"/>
        <v>11.74</v>
      </c>
      <c r="G14" s="86">
        <f t="shared" si="5"/>
        <v>43.377055237391474</v>
      </c>
      <c r="H14" s="86">
        <v>47.4</v>
      </c>
      <c r="I14" s="89">
        <f>H14/$H$11*$I$11</f>
        <v>94.799999999999983</v>
      </c>
      <c r="J14" s="86">
        <f t="shared" si="1"/>
        <v>138.17705523739147</v>
      </c>
      <c r="K14" s="86">
        <v>59.85</v>
      </c>
      <c r="L14" s="86">
        <f t="shared" si="6"/>
        <v>55.562432306978188</v>
      </c>
      <c r="M14" s="86">
        <v>140</v>
      </c>
      <c r="N14" s="86">
        <f t="shared" si="7"/>
        <v>164.70588235294119</v>
      </c>
      <c r="O14" s="86">
        <f t="shared" si="3"/>
        <v>258.99</v>
      </c>
      <c r="P14" s="24">
        <f t="shared" si="4"/>
        <v>358.44536989731085</v>
      </c>
    </row>
    <row r="15" spans="1:16" ht="30" customHeight="1" x14ac:dyDescent="0.25">
      <c r="A15" s="3">
        <v>12</v>
      </c>
      <c r="B15" s="43" t="s">
        <v>168</v>
      </c>
      <c r="C15" s="22" t="s">
        <v>169</v>
      </c>
      <c r="D15" s="23" t="s">
        <v>161</v>
      </c>
      <c r="E15" s="86">
        <v>22.375</v>
      </c>
      <c r="F15" s="86">
        <f t="shared" si="0"/>
        <v>5.59375</v>
      </c>
      <c r="G15" s="86">
        <f t="shared" si="5"/>
        <v>20.667836689451324</v>
      </c>
      <c r="H15" s="86">
        <v>31.65</v>
      </c>
      <c r="I15" s="89">
        <f t="shared" ref="I15:I20" si="8">H15/$H$11*$I$11</f>
        <v>63.300000000000004</v>
      </c>
      <c r="J15" s="86">
        <f t="shared" si="1"/>
        <v>83.967836689451332</v>
      </c>
      <c r="K15" s="86">
        <v>0</v>
      </c>
      <c r="L15" s="86">
        <f t="shared" si="6"/>
        <v>0</v>
      </c>
      <c r="M15" s="86">
        <v>0</v>
      </c>
      <c r="N15" s="86">
        <f t="shared" si="7"/>
        <v>0</v>
      </c>
      <c r="O15" s="86">
        <f t="shared" si="3"/>
        <v>37.243749999999999</v>
      </c>
      <c r="P15" s="24">
        <f t="shared" si="4"/>
        <v>83.967836689451332</v>
      </c>
    </row>
    <row r="16" spans="1:16" ht="30" customHeight="1" x14ac:dyDescent="0.25">
      <c r="A16" s="3">
        <v>13</v>
      </c>
      <c r="B16" s="43" t="s">
        <v>170</v>
      </c>
      <c r="C16" s="22" t="s">
        <v>171</v>
      </c>
      <c r="D16" s="23" t="s">
        <v>161</v>
      </c>
      <c r="E16" s="86">
        <v>70.75</v>
      </c>
      <c r="F16" s="86">
        <f t="shared" si="0"/>
        <v>17.6875</v>
      </c>
      <c r="G16" s="86">
        <f t="shared" si="5"/>
        <v>65.351930537594683</v>
      </c>
      <c r="H16" s="86">
        <v>0</v>
      </c>
      <c r="I16" s="89">
        <f t="shared" si="8"/>
        <v>0</v>
      </c>
      <c r="J16" s="86">
        <f t="shared" si="1"/>
        <v>65.351930537594683</v>
      </c>
      <c r="K16" s="86">
        <v>323.14999999999998</v>
      </c>
      <c r="L16" s="86">
        <v>300</v>
      </c>
      <c r="M16" s="86">
        <v>0</v>
      </c>
      <c r="N16" s="86">
        <f t="shared" si="7"/>
        <v>0</v>
      </c>
      <c r="O16" s="86">
        <f t="shared" si="3"/>
        <v>340.83749999999998</v>
      </c>
      <c r="P16" s="24">
        <f t="shared" si="4"/>
        <v>365.35193053759468</v>
      </c>
    </row>
    <row r="17" spans="1:16" ht="30" customHeight="1" x14ac:dyDescent="0.25">
      <c r="A17" s="3">
        <v>14</v>
      </c>
      <c r="B17" s="43" t="s">
        <v>6</v>
      </c>
      <c r="C17" s="22" t="s">
        <v>7</v>
      </c>
      <c r="D17" s="23" t="s">
        <v>161</v>
      </c>
      <c r="E17" s="86">
        <v>89.2</v>
      </c>
      <c r="F17" s="86">
        <f t="shared" si="0"/>
        <v>22.3</v>
      </c>
      <c r="G17" s="86">
        <f t="shared" si="5"/>
        <v>82.394236098281922</v>
      </c>
      <c r="H17" s="86">
        <v>78.75</v>
      </c>
      <c r="I17" s="89">
        <f t="shared" si="8"/>
        <v>157.5</v>
      </c>
      <c r="J17" s="86">
        <f t="shared" si="1"/>
        <v>239.89423609828191</v>
      </c>
      <c r="K17" s="86">
        <v>43.4</v>
      </c>
      <c r="L17" s="86">
        <f t="shared" ref="L17:L20" si="9">K17/$K$16*$L$16</f>
        <v>40.290886585177162</v>
      </c>
      <c r="M17" s="86">
        <v>0</v>
      </c>
      <c r="N17" s="86">
        <f t="shared" si="7"/>
        <v>0</v>
      </c>
      <c r="O17" s="86">
        <f t="shared" si="3"/>
        <v>144.44999999999999</v>
      </c>
      <c r="P17" s="24">
        <f t="shared" si="4"/>
        <v>280.1851226834591</v>
      </c>
    </row>
    <row r="18" spans="1:16" ht="30" customHeight="1" x14ac:dyDescent="0.25">
      <c r="A18" s="3">
        <v>15</v>
      </c>
      <c r="B18" s="43" t="s">
        <v>8</v>
      </c>
      <c r="C18" s="22" t="s">
        <v>9</v>
      </c>
      <c r="D18" s="23" t="s">
        <v>161</v>
      </c>
      <c r="E18" s="86">
        <v>21.25</v>
      </c>
      <c r="F18" s="86">
        <f t="shared" si="0"/>
        <v>5.3125</v>
      </c>
      <c r="G18" s="86">
        <f t="shared" si="5"/>
        <v>19.628671716238685</v>
      </c>
      <c r="H18" s="86">
        <v>186.3</v>
      </c>
      <c r="I18" s="89">
        <f t="shared" si="8"/>
        <v>372.6</v>
      </c>
      <c r="J18" s="86">
        <f t="shared" si="1"/>
        <v>392.22867171623869</v>
      </c>
      <c r="K18" s="86">
        <v>81.650000000000006</v>
      </c>
      <c r="L18" s="86">
        <f t="shared" si="9"/>
        <v>75.800711743772254</v>
      </c>
      <c r="M18" s="86">
        <v>170</v>
      </c>
      <c r="N18" s="86">
        <f t="shared" si="7"/>
        <v>200</v>
      </c>
      <c r="O18" s="86">
        <f t="shared" si="3"/>
        <v>443.26250000000005</v>
      </c>
      <c r="P18" s="24">
        <f t="shared" si="4"/>
        <v>668.02938346001088</v>
      </c>
    </row>
    <row r="19" spans="1:16" ht="30" customHeight="1" x14ac:dyDescent="0.25">
      <c r="A19" s="3">
        <v>16</v>
      </c>
      <c r="B19" s="43" t="s">
        <v>152</v>
      </c>
      <c r="C19" s="22" t="s">
        <v>151</v>
      </c>
      <c r="D19" s="23" t="s">
        <v>161</v>
      </c>
      <c r="E19" s="86">
        <v>16.5</v>
      </c>
      <c r="F19" s="86">
        <f t="shared" si="0"/>
        <v>4.125</v>
      </c>
      <c r="G19" s="86">
        <f t="shared" si="5"/>
        <v>15.241086273785331</v>
      </c>
      <c r="H19" s="86">
        <v>0</v>
      </c>
      <c r="I19" s="89">
        <f t="shared" si="8"/>
        <v>0</v>
      </c>
      <c r="J19" s="86">
        <f t="shared" si="1"/>
        <v>15.241086273785331</v>
      </c>
      <c r="K19" s="86">
        <v>39.299999999999997</v>
      </c>
      <c r="L19" s="86">
        <f t="shared" si="9"/>
        <v>36.484604672752589</v>
      </c>
      <c r="M19" s="86">
        <v>0</v>
      </c>
      <c r="N19" s="86">
        <f t="shared" si="7"/>
        <v>0</v>
      </c>
      <c r="O19" s="86">
        <f t="shared" si="3"/>
        <v>43.424999999999997</v>
      </c>
      <c r="P19" s="24">
        <f t="shared" si="4"/>
        <v>51.725690946537924</v>
      </c>
    </row>
    <row r="20" spans="1:16" ht="30" customHeight="1" x14ac:dyDescent="0.25">
      <c r="A20" s="3">
        <v>17</v>
      </c>
      <c r="B20" s="43" t="s">
        <v>10</v>
      </c>
      <c r="C20" s="22" t="s">
        <v>11</v>
      </c>
      <c r="D20" s="23" t="s">
        <v>161</v>
      </c>
      <c r="E20" s="86">
        <v>32.5</v>
      </c>
      <c r="F20" s="86">
        <f t="shared" si="0"/>
        <v>8.125</v>
      </c>
      <c r="G20" s="86">
        <f t="shared" si="5"/>
        <v>30.020321448365049</v>
      </c>
      <c r="H20" s="86">
        <v>0</v>
      </c>
      <c r="I20" s="89">
        <f t="shared" si="8"/>
        <v>0</v>
      </c>
      <c r="J20" s="86">
        <f t="shared" si="1"/>
        <v>30.020321448365049</v>
      </c>
      <c r="K20" s="89">
        <v>187.45</v>
      </c>
      <c r="L20" s="86">
        <f t="shared" si="9"/>
        <v>174.02135231316726</v>
      </c>
      <c r="M20" s="86">
        <v>0</v>
      </c>
      <c r="N20" s="86">
        <f t="shared" si="7"/>
        <v>0</v>
      </c>
      <c r="O20" s="86">
        <f>F20+H20+K20+M20</f>
        <v>195.57499999999999</v>
      </c>
      <c r="P20" s="24">
        <f t="shared" si="4"/>
        <v>204.04167376153231</v>
      </c>
    </row>
    <row r="21" spans="1:16" x14ac:dyDescent="0.25">
      <c r="A21" s="7"/>
      <c r="B21" s="29"/>
      <c r="C21" s="29"/>
      <c r="D21" s="29"/>
    </row>
    <row r="22" spans="1:16" ht="15.75" x14ac:dyDescent="0.25">
      <c r="A22" s="175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60"/>
    </row>
  </sheetData>
  <sheetProtection algorithmName="SHA-512" hashValue="7dGlOcy63U4yGo2AanMQFtxbVz3b9UzPFEOma7qMHsk6Z+tmvdOxHVOyw1syy8IfpbJ33KFU+49bePLNAvVWog==" saltValue="vaDYDnMCRFthhgcx5mK9Vg==" spinCount="100000" sheet="1" objects="1" scenarios="1"/>
  <mergeCells count="6">
    <mergeCell ref="A1:O1"/>
    <mergeCell ref="E2:I2"/>
    <mergeCell ref="K2:L2"/>
    <mergeCell ref="M2:N2"/>
    <mergeCell ref="A22:O22"/>
    <mergeCell ref="A3:D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35"/>
  <sheetViews>
    <sheetView topLeftCell="A19" workbookViewId="0">
      <selection activeCell="R7" sqref="R7"/>
    </sheetView>
  </sheetViews>
  <sheetFormatPr defaultRowHeight="15" x14ac:dyDescent="0.25"/>
  <cols>
    <col min="1" max="1" width="3.85546875" style="1" customWidth="1"/>
    <col min="2" max="2" width="12.28515625" style="12" customWidth="1"/>
    <col min="3" max="3" width="13.140625" style="12" customWidth="1"/>
    <col min="4" max="4" width="22.2851562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/>
    <col min="11" max="11" width="9.140625" style="12"/>
    <col min="12" max="12" width="11.42578125" style="27" bestFit="1" customWidth="1"/>
    <col min="13" max="13" width="9.140625" style="12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ht="15.75" x14ac:dyDescent="0.25">
      <c r="A1" s="162" t="s">
        <v>214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</row>
    <row r="2" spans="1:16" ht="15.75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6" ht="38.25" x14ac:dyDescent="0.25">
      <c r="A3" s="41" t="s">
        <v>65</v>
      </c>
      <c r="B3" s="15" t="s">
        <v>44</v>
      </c>
      <c r="C3" s="42" t="s">
        <v>64</v>
      </c>
      <c r="D3" s="10" t="s">
        <v>46</v>
      </c>
      <c r="E3" s="164" t="s">
        <v>47</v>
      </c>
      <c r="F3" s="164"/>
      <c r="G3" s="164"/>
      <c r="H3" s="164"/>
      <c r="I3" s="164"/>
      <c r="J3" s="15"/>
      <c r="K3" s="164" t="s">
        <v>48</v>
      </c>
      <c r="L3" s="164"/>
      <c r="M3" s="164" t="s">
        <v>49</v>
      </c>
      <c r="N3" s="164"/>
      <c r="O3" s="15"/>
      <c r="P3" s="14"/>
    </row>
    <row r="4" spans="1:16" ht="64.5" x14ac:dyDescent="0.25">
      <c r="A4" s="165" t="s">
        <v>34</v>
      </c>
      <c r="B4" s="165"/>
      <c r="C4" s="165"/>
      <c r="D4" s="165"/>
      <c r="E4" s="17" t="s">
        <v>51</v>
      </c>
      <c r="F4" s="17" t="s">
        <v>52</v>
      </c>
      <c r="G4" s="17" t="s">
        <v>53</v>
      </c>
      <c r="H4" s="17" t="s">
        <v>54</v>
      </c>
      <c r="I4" s="18" t="s">
        <v>55</v>
      </c>
      <c r="J4" s="19" t="s">
        <v>56</v>
      </c>
      <c r="K4" s="17" t="s">
        <v>51</v>
      </c>
      <c r="L4" s="20" t="s">
        <v>57</v>
      </c>
      <c r="M4" s="17" t="s">
        <v>58</v>
      </c>
      <c r="N4" s="17" t="s">
        <v>62</v>
      </c>
      <c r="O4" s="15" t="s">
        <v>50</v>
      </c>
      <c r="P4" s="15" t="s">
        <v>59</v>
      </c>
    </row>
    <row r="5" spans="1:16" ht="30" customHeight="1" x14ac:dyDescent="0.25">
      <c r="A5" s="4">
        <v>1</v>
      </c>
      <c r="B5" s="65" t="s">
        <v>180</v>
      </c>
      <c r="C5" s="65" t="s">
        <v>181</v>
      </c>
      <c r="D5" s="23" t="s">
        <v>161</v>
      </c>
      <c r="E5" s="86">
        <v>29.305</v>
      </c>
      <c r="F5" s="86">
        <f>E5/4</f>
        <v>7.3262499999999999</v>
      </c>
      <c r="G5" s="86">
        <f>F5/$F$15*$G$15</f>
        <v>8.9137972989414767</v>
      </c>
      <c r="H5" s="86">
        <v>0</v>
      </c>
      <c r="I5" s="86">
        <f>H5/H17*I17</f>
        <v>0</v>
      </c>
      <c r="J5" s="89">
        <f>G5+I5</f>
        <v>8.9137972989414767</v>
      </c>
      <c r="K5" s="86">
        <v>27.5</v>
      </c>
      <c r="L5" s="86">
        <f>K5/$K$34*$L$34</f>
        <v>39.530426449448974</v>
      </c>
      <c r="M5" s="86">
        <v>30</v>
      </c>
      <c r="N5" s="86">
        <f>M5*$N$23/$M$23</f>
        <v>35.294117647058826</v>
      </c>
      <c r="O5" s="86">
        <f t="shared" ref="O5:O34" si="0">F5+H5+K5+M5</f>
        <v>64.826250000000002</v>
      </c>
      <c r="P5" s="86">
        <f t="shared" ref="P5:P34" si="1">J5+L5+N5</f>
        <v>83.738341395449282</v>
      </c>
    </row>
    <row r="6" spans="1:16" ht="30" customHeight="1" x14ac:dyDescent="0.25">
      <c r="A6" s="4">
        <v>2</v>
      </c>
      <c r="B6" s="65" t="s">
        <v>188</v>
      </c>
      <c r="C6" s="65" t="s">
        <v>189</v>
      </c>
      <c r="D6" s="23" t="s">
        <v>161</v>
      </c>
      <c r="E6" s="86">
        <v>70</v>
      </c>
      <c r="F6" s="86">
        <f t="shared" ref="F6:F34" si="2">E6/4</f>
        <v>17.5</v>
      </c>
      <c r="G6" s="86">
        <f t="shared" ref="G6:G14" si="3">F6/$F$15*$G$15</f>
        <v>21.292127996106583</v>
      </c>
      <c r="H6" s="86">
        <v>160.05000000000001</v>
      </c>
      <c r="I6" s="86">
        <f>H6*$I$17/$H$17</f>
        <v>320.10000000000002</v>
      </c>
      <c r="J6" s="89">
        <f t="shared" ref="J6:J34" si="4">G6+I6</f>
        <v>341.39212799610658</v>
      </c>
      <c r="K6" s="86">
        <v>83.75</v>
      </c>
      <c r="L6" s="86">
        <f t="shared" ref="L6:L33" si="5">K6/$K$34*$L$34</f>
        <v>120.38811691423096</v>
      </c>
      <c r="M6" s="86">
        <v>110</v>
      </c>
      <c r="N6" s="86">
        <f>M6*$N$23/$M$23</f>
        <v>129.41176470588235</v>
      </c>
      <c r="O6" s="86">
        <f t="shared" si="0"/>
        <v>371.3</v>
      </c>
      <c r="P6" s="86">
        <f t="shared" si="1"/>
        <v>591.19200961621993</v>
      </c>
    </row>
    <row r="7" spans="1:16" ht="30" customHeight="1" x14ac:dyDescent="0.25">
      <c r="A7" s="4">
        <v>3</v>
      </c>
      <c r="B7" s="65" t="s">
        <v>183</v>
      </c>
      <c r="C7" s="65" t="s">
        <v>184</v>
      </c>
      <c r="D7" s="23" t="s">
        <v>161</v>
      </c>
      <c r="E7" s="86">
        <v>118.84</v>
      </c>
      <c r="F7" s="86">
        <f t="shared" si="2"/>
        <v>29.71</v>
      </c>
      <c r="G7" s="86">
        <f t="shared" si="3"/>
        <v>36.147949872247231</v>
      </c>
      <c r="H7" s="86">
        <v>0</v>
      </c>
      <c r="I7" s="86">
        <f t="shared" ref="I7:I12" si="6">H7*$I$17/$H$17</f>
        <v>0</v>
      </c>
      <c r="J7" s="89">
        <f t="shared" si="4"/>
        <v>36.147949872247231</v>
      </c>
      <c r="K7" s="86">
        <v>3.15</v>
      </c>
      <c r="L7" s="86">
        <f t="shared" si="5"/>
        <v>4.5280306660277914</v>
      </c>
      <c r="M7" s="86">
        <v>20</v>
      </c>
      <c r="N7" s="86">
        <f t="shared" ref="N7:N22" si="7">M7*$N$23/$M$23</f>
        <v>23.529411764705884</v>
      </c>
      <c r="O7" s="86">
        <f t="shared" si="0"/>
        <v>52.86</v>
      </c>
      <c r="P7" s="86">
        <f t="shared" si="1"/>
        <v>64.205392302980897</v>
      </c>
    </row>
    <row r="8" spans="1:16" ht="30" customHeight="1" x14ac:dyDescent="0.25">
      <c r="A8" s="4">
        <v>4</v>
      </c>
      <c r="B8" s="65" t="s">
        <v>119</v>
      </c>
      <c r="C8" s="65" t="s">
        <v>70</v>
      </c>
      <c r="D8" s="23" t="s">
        <v>161</v>
      </c>
      <c r="E8" s="86">
        <v>182.35</v>
      </c>
      <c r="F8" s="86">
        <f t="shared" si="2"/>
        <v>45.587499999999999</v>
      </c>
      <c r="G8" s="86">
        <f t="shared" si="3"/>
        <v>55.465993429857647</v>
      </c>
      <c r="H8" s="86">
        <v>0</v>
      </c>
      <c r="I8" s="86">
        <f t="shared" si="6"/>
        <v>0</v>
      </c>
      <c r="J8" s="89">
        <f t="shared" si="4"/>
        <v>55.465993429857647</v>
      </c>
      <c r="K8" s="86">
        <v>29.9</v>
      </c>
      <c r="L8" s="86">
        <f t="shared" si="5"/>
        <v>42.980354575946336</v>
      </c>
      <c r="M8" s="86">
        <v>40</v>
      </c>
      <c r="N8" s="86">
        <f t="shared" si="7"/>
        <v>47.058823529411768</v>
      </c>
      <c r="O8" s="86">
        <f t="shared" si="0"/>
        <v>115.4875</v>
      </c>
      <c r="P8" s="86">
        <f t="shared" si="1"/>
        <v>145.50517153521577</v>
      </c>
    </row>
    <row r="9" spans="1:16" ht="30" customHeight="1" x14ac:dyDescent="0.25">
      <c r="A9" s="4">
        <v>5</v>
      </c>
      <c r="B9" s="65" t="s">
        <v>130</v>
      </c>
      <c r="C9" s="65" t="s">
        <v>129</v>
      </c>
      <c r="D9" s="23" t="s">
        <v>161</v>
      </c>
      <c r="E9" s="86">
        <v>46.465000000000003</v>
      </c>
      <c r="F9" s="86">
        <f t="shared" si="2"/>
        <v>11.616250000000001</v>
      </c>
      <c r="G9" s="86">
        <f t="shared" si="3"/>
        <v>14.133410390558463</v>
      </c>
      <c r="H9" s="86">
        <v>0</v>
      </c>
      <c r="I9" s="86">
        <f t="shared" si="6"/>
        <v>0</v>
      </c>
      <c r="J9" s="89">
        <f t="shared" si="4"/>
        <v>14.133410390558463</v>
      </c>
      <c r="K9" s="86">
        <v>85.05</v>
      </c>
      <c r="L9" s="86">
        <f t="shared" si="5"/>
        <v>122.25682798275037</v>
      </c>
      <c r="M9" s="86">
        <v>30</v>
      </c>
      <c r="N9" s="86">
        <f t="shared" si="7"/>
        <v>35.294117647058826</v>
      </c>
      <c r="O9" s="86">
        <f t="shared" si="0"/>
        <v>126.66624999999999</v>
      </c>
      <c r="P9" s="86">
        <f t="shared" si="1"/>
        <v>171.68435602036766</v>
      </c>
    </row>
    <row r="10" spans="1:16" ht="30" customHeight="1" x14ac:dyDescent="0.25">
      <c r="A10" s="4">
        <v>6</v>
      </c>
      <c r="B10" s="65" t="s">
        <v>77</v>
      </c>
      <c r="C10" s="65" t="s">
        <v>73</v>
      </c>
      <c r="D10" s="23" t="s">
        <v>161</v>
      </c>
      <c r="E10" s="86">
        <v>19.239999999999998</v>
      </c>
      <c r="F10" s="86">
        <f t="shared" si="2"/>
        <v>4.8099999999999996</v>
      </c>
      <c r="G10" s="86">
        <f t="shared" si="3"/>
        <v>5.8522934663584376</v>
      </c>
      <c r="H10" s="86">
        <v>4.95</v>
      </c>
      <c r="I10" s="86">
        <f t="shared" si="6"/>
        <v>9.9</v>
      </c>
      <c r="J10" s="89">
        <f t="shared" si="4"/>
        <v>15.752293466358438</v>
      </c>
      <c r="K10" s="86">
        <v>30.9</v>
      </c>
      <c r="L10" s="86">
        <f t="shared" si="5"/>
        <v>44.41782462865357</v>
      </c>
      <c r="M10" s="86">
        <v>40</v>
      </c>
      <c r="N10" s="86">
        <f t="shared" si="7"/>
        <v>47.058823529411768</v>
      </c>
      <c r="O10" s="86">
        <f t="shared" si="0"/>
        <v>80.66</v>
      </c>
      <c r="P10" s="86">
        <f t="shared" si="1"/>
        <v>107.22894162442378</v>
      </c>
    </row>
    <row r="11" spans="1:16" ht="30" customHeight="1" x14ac:dyDescent="0.25">
      <c r="A11" s="4">
        <v>7</v>
      </c>
      <c r="B11" s="65" t="s">
        <v>23</v>
      </c>
      <c r="C11" s="65" t="s">
        <v>24</v>
      </c>
      <c r="D11" s="23" t="s">
        <v>161</v>
      </c>
      <c r="E11" s="86">
        <v>58.015000000000001</v>
      </c>
      <c r="F11" s="86">
        <f t="shared" si="2"/>
        <v>14.50375</v>
      </c>
      <c r="G11" s="86">
        <f t="shared" si="3"/>
        <v>17.646611509916049</v>
      </c>
      <c r="H11" s="86">
        <v>0</v>
      </c>
      <c r="I11" s="86">
        <f t="shared" si="6"/>
        <v>0</v>
      </c>
      <c r="J11" s="89">
        <f t="shared" si="4"/>
        <v>17.646611509916049</v>
      </c>
      <c r="K11" s="86">
        <v>29.75</v>
      </c>
      <c r="L11" s="86">
        <f t="shared" si="5"/>
        <v>42.764734068040248</v>
      </c>
      <c r="M11" s="86">
        <v>30</v>
      </c>
      <c r="N11" s="86">
        <f t="shared" si="7"/>
        <v>35.294117647058826</v>
      </c>
      <c r="O11" s="86">
        <f t="shared" si="0"/>
        <v>74.253749999999997</v>
      </c>
      <c r="P11" s="86">
        <f t="shared" si="1"/>
        <v>95.705463225015123</v>
      </c>
    </row>
    <row r="12" spans="1:16" ht="30" customHeight="1" x14ac:dyDescent="0.25">
      <c r="A12" s="4">
        <v>8</v>
      </c>
      <c r="B12" s="65" t="s">
        <v>197</v>
      </c>
      <c r="C12" s="65" t="s">
        <v>198</v>
      </c>
      <c r="D12" s="23" t="s">
        <v>161</v>
      </c>
      <c r="E12" s="86">
        <v>113.8</v>
      </c>
      <c r="F12" s="86">
        <f t="shared" si="2"/>
        <v>28.45</v>
      </c>
      <c r="G12" s="86">
        <f t="shared" si="3"/>
        <v>34.614916656527555</v>
      </c>
      <c r="H12" s="86">
        <v>0</v>
      </c>
      <c r="I12" s="86">
        <f t="shared" si="6"/>
        <v>0</v>
      </c>
      <c r="J12" s="89">
        <f t="shared" si="4"/>
        <v>34.614916656527555</v>
      </c>
      <c r="K12" s="86">
        <v>114.1</v>
      </c>
      <c r="L12" s="86">
        <f t="shared" si="5"/>
        <v>164.01533301389554</v>
      </c>
      <c r="M12" s="86">
        <v>50</v>
      </c>
      <c r="N12" s="86">
        <f t="shared" si="7"/>
        <v>58.823529411764703</v>
      </c>
      <c r="O12" s="86">
        <f t="shared" si="0"/>
        <v>192.54999999999998</v>
      </c>
      <c r="P12" s="86">
        <f t="shared" si="1"/>
        <v>257.45377908218779</v>
      </c>
    </row>
    <row r="13" spans="1:16" ht="30" customHeight="1" x14ac:dyDescent="0.25">
      <c r="A13" s="4">
        <v>9</v>
      </c>
      <c r="B13" s="65" t="s">
        <v>18</v>
      </c>
      <c r="C13" s="65" t="s">
        <v>19</v>
      </c>
      <c r="D13" s="23" t="s">
        <v>161</v>
      </c>
      <c r="E13" s="86">
        <v>45</v>
      </c>
      <c r="F13" s="86">
        <f t="shared" si="2"/>
        <v>11.25</v>
      </c>
      <c r="G13" s="86">
        <f t="shared" si="3"/>
        <v>13.687796568925661</v>
      </c>
      <c r="H13" s="86">
        <v>33.299999999999997</v>
      </c>
      <c r="I13" s="86">
        <f>H13*$I$17/$H$17</f>
        <v>66.599999999999994</v>
      </c>
      <c r="J13" s="89">
        <f t="shared" si="4"/>
        <v>80.287796568925657</v>
      </c>
      <c r="K13" s="86">
        <v>196.4</v>
      </c>
      <c r="L13" s="86">
        <f t="shared" si="5"/>
        <v>282.31911835170104</v>
      </c>
      <c r="M13" s="86">
        <v>40</v>
      </c>
      <c r="N13" s="86">
        <f t="shared" si="7"/>
        <v>47.058823529411768</v>
      </c>
      <c r="O13" s="86">
        <f t="shared" si="0"/>
        <v>280.95</v>
      </c>
      <c r="P13" s="86">
        <f t="shared" si="1"/>
        <v>409.66573845003848</v>
      </c>
    </row>
    <row r="14" spans="1:16" ht="30" customHeight="1" x14ac:dyDescent="0.25">
      <c r="A14" s="4">
        <v>10</v>
      </c>
      <c r="B14" s="65" t="s">
        <v>185</v>
      </c>
      <c r="C14" s="65" t="s">
        <v>186</v>
      </c>
      <c r="D14" s="23" t="s">
        <v>161</v>
      </c>
      <c r="E14" s="86">
        <v>68.25</v>
      </c>
      <c r="F14" s="86">
        <f t="shared" si="2"/>
        <v>17.0625</v>
      </c>
      <c r="G14" s="86">
        <f t="shared" si="3"/>
        <v>20.759824796203919</v>
      </c>
      <c r="H14" s="86">
        <v>0</v>
      </c>
      <c r="I14" s="86">
        <f t="shared" ref="I14:I16" si="8">H14*$I$17/$H$17</f>
        <v>0</v>
      </c>
      <c r="J14" s="89">
        <f t="shared" si="4"/>
        <v>20.759824796203919</v>
      </c>
      <c r="K14" s="86">
        <v>70</v>
      </c>
      <c r="L14" s="86">
        <f t="shared" si="5"/>
        <v>100.62290368950649</v>
      </c>
      <c r="M14" s="86">
        <v>30</v>
      </c>
      <c r="N14" s="86">
        <f t="shared" si="7"/>
        <v>35.294117647058826</v>
      </c>
      <c r="O14" s="86">
        <f t="shared" si="0"/>
        <v>117.0625</v>
      </c>
      <c r="P14" s="86">
        <f t="shared" si="1"/>
        <v>156.67684613276924</v>
      </c>
    </row>
    <row r="15" spans="1:16" ht="30" customHeight="1" x14ac:dyDescent="0.25">
      <c r="A15" s="4">
        <v>11</v>
      </c>
      <c r="B15" s="65" t="s">
        <v>94</v>
      </c>
      <c r="C15" s="65" t="s">
        <v>91</v>
      </c>
      <c r="D15" s="23" t="s">
        <v>161</v>
      </c>
      <c r="E15" s="88">
        <v>410.95</v>
      </c>
      <c r="F15" s="88">
        <f t="shared" si="2"/>
        <v>102.7375</v>
      </c>
      <c r="G15" s="88">
        <v>125</v>
      </c>
      <c r="H15" s="88">
        <v>0</v>
      </c>
      <c r="I15" s="86">
        <f t="shared" si="8"/>
        <v>0</v>
      </c>
      <c r="J15" s="89">
        <f t="shared" si="4"/>
        <v>125</v>
      </c>
      <c r="K15" s="86">
        <v>39.1</v>
      </c>
      <c r="L15" s="86">
        <f t="shared" si="5"/>
        <v>56.205079060852903</v>
      </c>
      <c r="M15" s="86">
        <v>120</v>
      </c>
      <c r="N15" s="86">
        <f t="shared" si="7"/>
        <v>141.1764705882353</v>
      </c>
      <c r="O15" s="86">
        <f t="shared" si="0"/>
        <v>261.83749999999998</v>
      </c>
      <c r="P15" s="86">
        <f t="shared" si="1"/>
        <v>322.38154964908824</v>
      </c>
    </row>
    <row r="16" spans="1:16" ht="30" customHeight="1" x14ac:dyDescent="0.25">
      <c r="A16" s="4">
        <v>12</v>
      </c>
      <c r="B16" s="65" t="s">
        <v>110</v>
      </c>
      <c r="C16" s="65" t="s">
        <v>99</v>
      </c>
      <c r="D16" s="23" t="s">
        <v>161</v>
      </c>
      <c r="E16" s="88">
        <v>22.45</v>
      </c>
      <c r="F16" s="88">
        <f t="shared" si="2"/>
        <v>5.6124999999999998</v>
      </c>
      <c r="G16" s="86">
        <f t="shared" ref="G16:G34" si="9">F16/$F$15*$G$15</f>
        <v>6.8286896216084685</v>
      </c>
      <c r="H16" s="88">
        <v>135</v>
      </c>
      <c r="I16" s="86">
        <f t="shared" si="8"/>
        <v>270</v>
      </c>
      <c r="J16" s="89">
        <f t="shared" si="4"/>
        <v>276.82868962160848</v>
      </c>
      <c r="K16" s="86">
        <v>91.5</v>
      </c>
      <c r="L16" s="86">
        <f t="shared" si="5"/>
        <v>131.52850982271204</v>
      </c>
      <c r="M16" s="86">
        <v>30</v>
      </c>
      <c r="N16" s="86">
        <f t="shared" si="7"/>
        <v>35.294117647058826</v>
      </c>
      <c r="O16" s="86">
        <f t="shared" si="0"/>
        <v>262.11250000000001</v>
      </c>
      <c r="P16" s="86">
        <f t="shared" si="1"/>
        <v>443.65131709137933</v>
      </c>
    </row>
    <row r="17" spans="1:16" ht="30" customHeight="1" x14ac:dyDescent="0.25">
      <c r="A17" s="4">
        <v>13</v>
      </c>
      <c r="B17" s="65" t="s">
        <v>4</v>
      </c>
      <c r="C17" s="65" t="s">
        <v>5</v>
      </c>
      <c r="D17" s="23" t="s">
        <v>161</v>
      </c>
      <c r="E17" s="88">
        <v>30.225000000000001</v>
      </c>
      <c r="F17" s="88">
        <f t="shared" si="2"/>
        <v>7.5562500000000004</v>
      </c>
      <c r="G17" s="86">
        <f t="shared" si="9"/>
        <v>9.1936366954617341</v>
      </c>
      <c r="H17" s="88">
        <v>187.5</v>
      </c>
      <c r="I17" s="88">
        <v>375</v>
      </c>
      <c r="J17" s="89">
        <f t="shared" si="4"/>
        <v>384.19363669546175</v>
      </c>
      <c r="K17" s="86">
        <v>40.4</v>
      </c>
      <c r="L17" s="86">
        <f t="shared" si="5"/>
        <v>58.073790129372306</v>
      </c>
      <c r="M17" s="86">
        <v>50</v>
      </c>
      <c r="N17" s="86">
        <f t="shared" si="7"/>
        <v>58.823529411764703</v>
      </c>
      <c r="O17" s="86">
        <f t="shared" si="0"/>
        <v>285.45625000000001</v>
      </c>
      <c r="P17" s="86">
        <f t="shared" si="1"/>
        <v>501.09095623659874</v>
      </c>
    </row>
    <row r="18" spans="1:16" ht="30" customHeight="1" x14ac:dyDescent="0.25">
      <c r="A18" s="4">
        <v>14</v>
      </c>
      <c r="B18" s="65" t="s">
        <v>120</v>
      </c>
      <c r="C18" s="65" t="s">
        <v>71</v>
      </c>
      <c r="D18" s="23" t="s">
        <v>161</v>
      </c>
      <c r="E18" s="86">
        <v>64.25</v>
      </c>
      <c r="F18" s="86">
        <f t="shared" si="2"/>
        <v>16.0625</v>
      </c>
      <c r="G18" s="86">
        <f t="shared" si="9"/>
        <v>19.543131767854973</v>
      </c>
      <c r="H18" s="86">
        <v>0</v>
      </c>
      <c r="I18" s="86">
        <f t="shared" ref="I18:I34" si="10">H18*$I$17/$H$17</f>
        <v>0</v>
      </c>
      <c r="J18" s="89">
        <f t="shared" si="4"/>
        <v>19.543131767854973</v>
      </c>
      <c r="K18" s="86">
        <v>38.75</v>
      </c>
      <c r="L18" s="86">
        <f t="shared" si="5"/>
        <v>55.701964542405371</v>
      </c>
      <c r="M18" s="86">
        <v>0</v>
      </c>
      <c r="N18" s="86">
        <f t="shared" si="7"/>
        <v>0</v>
      </c>
      <c r="O18" s="86">
        <f t="shared" si="0"/>
        <v>54.8125</v>
      </c>
      <c r="P18" s="86">
        <f t="shared" si="1"/>
        <v>75.245096310260351</v>
      </c>
    </row>
    <row r="19" spans="1:16" ht="30" customHeight="1" x14ac:dyDescent="0.25">
      <c r="A19" s="4">
        <v>15</v>
      </c>
      <c r="B19" s="65" t="s">
        <v>113</v>
      </c>
      <c r="C19" s="65" t="s">
        <v>102</v>
      </c>
      <c r="D19" s="23" t="s">
        <v>161</v>
      </c>
      <c r="E19" s="86">
        <v>62.26</v>
      </c>
      <c r="F19" s="86">
        <f t="shared" si="2"/>
        <v>15.565</v>
      </c>
      <c r="G19" s="86">
        <f t="shared" si="9"/>
        <v>18.93782698625137</v>
      </c>
      <c r="H19" s="86">
        <v>0</v>
      </c>
      <c r="I19" s="86">
        <f t="shared" si="10"/>
        <v>0</v>
      </c>
      <c r="J19" s="89">
        <f t="shared" si="4"/>
        <v>18.93782698625137</v>
      </c>
      <c r="K19" s="86">
        <v>59.5</v>
      </c>
      <c r="L19" s="86">
        <f t="shared" si="5"/>
        <v>85.529468136080496</v>
      </c>
      <c r="M19" s="86">
        <v>0</v>
      </c>
      <c r="N19" s="86">
        <f t="shared" si="7"/>
        <v>0</v>
      </c>
      <c r="O19" s="86">
        <f t="shared" si="0"/>
        <v>75.064999999999998</v>
      </c>
      <c r="P19" s="86">
        <f t="shared" si="1"/>
        <v>104.46729512233186</v>
      </c>
    </row>
    <row r="20" spans="1:16" ht="30" customHeight="1" x14ac:dyDescent="0.25">
      <c r="A20" s="4">
        <v>16</v>
      </c>
      <c r="B20" s="65" t="s">
        <v>124</v>
      </c>
      <c r="C20" s="65" t="s">
        <v>123</v>
      </c>
      <c r="D20" s="23" t="s">
        <v>161</v>
      </c>
      <c r="E20" s="86">
        <v>97.5</v>
      </c>
      <c r="F20" s="86">
        <f t="shared" si="2"/>
        <v>24.375</v>
      </c>
      <c r="G20" s="86">
        <f t="shared" si="9"/>
        <v>29.656892566005599</v>
      </c>
      <c r="H20" s="86">
        <v>17.399999999999999</v>
      </c>
      <c r="I20" s="86">
        <f t="shared" si="10"/>
        <v>34.799999999999997</v>
      </c>
      <c r="J20" s="89">
        <f t="shared" si="4"/>
        <v>64.456892566005592</v>
      </c>
      <c r="K20" s="86">
        <v>59.8</v>
      </c>
      <c r="L20" s="86">
        <f t="shared" si="5"/>
        <v>85.960709151892672</v>
      </c>
      <c r="M20" s="86">
        <v>40</v>
      </c>
      <c r="N20" s="86">
        <f t="shared" si="7"/>
        <v>47.058823529411768</v>
      </c>
      <c r="O20" s="86">
        <f t="shared" si="0"/>
        <v>141.57499999999999</v>
      </c>
      <c r="P20" s="86">
        <f t="shared" si="1"/>
        <v>197.47642524731003</v>
      </c>
    </row>
    <row r="21" spans="1:16" ht="30" customHeight="1" x14ac:dyDescent="0.25">
      <c r="A21" s="4">
        <v>17</v>
      </c>
      <c r="B21" s="65" t="s">
        <v>115</v>
      </c>
      <c r="C21" s="65" t="s">
        <v>104</v>
      </c>
      <c r="D21" s="23" t="s">
        <v>161</v>
      </c>
      <c r="E21" s="86">
        <v>42.185000000000002</v>
      </c>
      <c r="F21" s="86">
        <f t="shared" si="2"/>
        <v>10.546250000000001</v>
      </c>
      <c r="G21" s="86">
        <f t="shared" si="9"/>
        <v>12.83154885022509</v>
      </c>
      <c r="H21" s="86">
        <v>32.4</v>
      </c>
      <c r="I21" s="86">
        <f t="shared" si="10"/>
        <v>64.8</v>
      </c>
      <c r="J21" s="89">
        <f t="shared" si="4"/>
        <v>77.631548850225087</v>
      </c>
      <c r="K21" s="86">
        <v>43.45</v>
      </c>
      <c r="L21" s="86">
        <f t="shared" si="5"/>
        <v>62.458073790129376</v>
      </c>
      <c r="M21" s="86">
        <v>20</v>
      </c>
      <c r="N21" s="86">
        <f t="shared" si="7"/>
        <v>23.529411764705884</v>
      </c>
      <c r="O21" s="86">
        <f t="shared" si="0"/>
        <v>106.39625000000001</v>
      </c>
      <c r="P21" s="86">
        <f t="shared" si="1"/>
        <v>163.61903440506035</v>
      </c>
    </row>
    <row r="22" spans="1:16" ht="30" customHeight="1" x14ac:dyDescent="0.25">
      <c r="A22" s="4">
        <v>18</v>
      </c>
      <c r="B22" s="65" t="s">
        <v>185</v>
      </c>
      <c r="C22" s="65" t="s">
        <v>186</v>
      </c>
      <c r="D22" s="23" t="s">
        <v>161</v>
      </c>
      <c r="E22" s="86">
        <v>68.25</v>
      </c>
      <c r="F22" s="86">
        <f t="shared" si="2"/>
        <v>17.0625</v>
      </c>
      <c r="G22" s="86">
        <f t="shared" si="9"/>
        <v>20.759824796203919</v>
      </c>
      <c r="H22" s="86">
        <v>0</v>
      </c>
      <c r="I22" s="86">
        <f t="shared" si="10"/>
        <v>0</v>
      </c>
      <c r="J22" s="89">
        <f t="shared" si="4"/>
        <v>20.759824796203919</v>
      </c>
      <c r="K22" s="86">
        <v>70</v>
      </c>
      <c r="L22" s="86">
        <f t="shared" si="5"/>
        <v>100.62290368950649</v>
      </c>
      <c r="M22" s="86">
        <v>30</v>
      </c>
      <c r="N22" s="86">
        <f t="shared" si="7"/>
        <v>35.294117647058826</v>
      </c>
      <c r="O22" s="86">
        <f t="shared" si="0"/>
        <v>117.0625</v>
      </c>
      <c r="P22" s="86">
        <f t="shared" si="1"/>
        <v>156.67684613276924</v>
      </c>
    </row>
    <row r="23" spans="1:16" ht="30" customHeight="1" x14ac:dyDescent="0.25">
      <c r="A23" s="4">
        <v>19</v>
      </c>
      <c r="B23" s="65" t="s">
        <v>112</v>
      </c>
      <c r="C23" s="65" t="s">
        <v>101</v>
      </c>
      <c r="D23" s="23" t="s">
        <v>161</v>
      </c>
      <c r="E23" s="86">
        <v>22.875</v>
      </c>
      <c r="F23" s="86">
        <f t="shared" si="2"/>
        <v>5.71875</v>
      </c>
      <c r="G23" s="86">
        <f t="shared" si="9"/>
        <v>6.9579632558705438</v>
      </c>
      <c r="H23" s="86">
        <v>75</v>
      </c>
      <c r="I23" s="86">
        <f t="shared" si="10"/>
        <v>150</v>
      </c>
      <c r="J23" s="89">
        <f t="shared" si="4"/>
        <v>156.95796325587054</v>
      </c>
      <c r="K23" s="86">
        <v>91</v>
      </c>
      <c r="L23" s="86">
        <f t="shared" si="5"/>
        <v>130.80977479635843</v>
      </c>
      <c r="M23" s="86">
        <v>170</v>
      </c>
      <c r="N23" s="86">
        <v>200</v>
      </c>
      <c r="O23" s="86">
        <f t="shared" si="0"/>
        <v>341.71875</v>
      </c>
      <c r="P23" s="86">
        <f t="shared" si="1"/>
        <v>487.76773805222899</v>
      </c>
    </row>
    <row r="24" spans="1:16" ht="30" customHeight="1" x14ac:dyDescent="0.25">
      <c r="A24" s="4">
        <v>20</v>
      </c>
      <c r="B24" s="65" t="s">
        <v>116</v>
      </c>
      <c r="C24" s="65" t="s">
        <v>105</v>
      </c>
      <c r="D24" s="23" t="s">
        <v>161</v>
      </c>
      <c r="E24" s="86">
        <v>10</v>
      </c>
      <c r="F24" s="86">
        <f t="shared" si="2"/>
        <v>2.5</v>
      </c>
      <c r="G24" s="86">
        <f t="shared" si="9"/>
        <v>3.041732570872369</v>
      </c>
      <c r="H24" s="86">
        <v>28.5</v>
      </c>
      <c r="I24" s="86">
        <f t="shared" si="10"/>
        <v>57</v>
      </c>
      <c r="J24" s="89">
        <f t="shared" si="4"/>
        <v>60.041732570872369</v>
      </c>
      <c r="K24" s="86">
        <v>57.65</v>
      </c>
      <c r="L24" s="86">
        <f t="shared" si="5"/>
        <v>82.87014853857211</v>
      </c>
      <c r="M24" s="86">
        <v>20</v>
      </c>
      <c r="N24" s="86">
        <f>M24*$N$23/$M$23</f>
        <v>23.529411764705884</v>
      </c>
      <c r="O24" s="86">
        <f t="shared" si="0"/>
        <v>108.65</v>
      </c>
      <c r="P24" s="86">
        <f t="shared" si="1"/>
        <v>166.44129287415038</v>
      </c>
    </row>
    <row r="25" spans="1:16" ht="30" customHeight="1" x14ac:dyDescent="0.25">
      <c r="A25" s="4">
        <v>21</v>
      </c>
      <c r="B25" s="65" t="s">
        <v>79</v>
      </c>
      <c r="C25" s="65" t="s">
        <v>75</v>
      </c>
      <c r="D25" s="23" t="s">
        <v>161</v>
      </c>
      <c r="E25" s="86">
        <v>119.35</v>
      </c>
      <c r="F25" s="86">
        <f t="shared" si="2"/>
        <v>29.837499999999999</v>
      </c>
      <c r="G25" s="86">
        <f t="shared" si="9"/>
        <v>36.303078233361724</v>
      </c>
      <c r="H25" s="86">
        <v>6.45</v>
      </c>
      <c r="I25" s="86">
        <f t="shared" si="10"/>
        <v>12.9</v>
      </c>
      <c r="J25" s="89">
        <f t="shared" si="4"/>
        <v>49.203078233361722</v>
      </c>
      <c r="K25" s="86">
        <v>26.4</v>
      </c>
      <c r="L25" s="86">
        <f t="shared" si="5"/>
        <v>37.949209391471015</v>
      </c>
      <c r="M25" s="86">
        <v>110</v>
      </c>
      <c r="N25" s="86">
        <f t="shared" ref="N25:N34" si="11">M25*$N$23/$M$23</f>
        <v>129.41176470588235</v>
      </c>
      <c r="O25" s="86">
        <f t="shared" si="0"/>
        <v>172.6875</v>
      </c>
      <c r="P25" s="86">
        <f t="shared" si="1"/>
        <v>216.56405233071507</v>
      </c>
    </row>
    <row r="26" spans="1:16" ht="30" customHeight="1" x14ac:dyDescent="0.25">
      <c r="A26" s="4">
        <v>22</v>
      </c>
      <c r="B26" s="65" t="s">
        <v>88</v>
      </c>
      <c r="C26" s="65" t="s">
        <v>83</v>
      </c>
      <c r="D26" s="23" t="s">
        <v>161</v>
      </c>
      <c r="E26" s="86">
        <v>18.579999999999998</v>
      </c>
      <c r="F26" s="86">
        <f t="shared" si="2"/>
        <v>4.6449999999999996</v>
      </c>
      <c r="G26" s="86">
        <f t="shared" si="9"/>
        <v>5.6515391166808611</v>
      </c>
      <c r="H26" s="86">
        <v>0</v>
      </c>
      <c r="I26" s="86">
        <f t="shared" si="10"/>
        <v>0</v>
      </c>
      <c r="J26" s="89">
        <f t="shared" si="4"/>
        <v>5.6515391166808611</v>
      </c>
      <c r="K26" s="86">
        <v>173.3</v>
      </c>
      <c r="L26" s="86">
        <f t="shared" si="5"/>
        <v>249.11356013416392</v>
      </c>
      <c r="M26" s="86">
        <v>60</v>
      </c>
      <c r="N26" s="86">
        <f t="shared" si="11"/>
        <v>70.588235294117652</v>
      </c>
      <c r="O26" s="86">
        <f t="shared" si="0"/>
        <v>237.94500000000002</v>
      </c>
      <c r="P26" s="86">
        <f t="shared" si="1"/>
        <v>325.35333454496242</v>
      </c>
    </row>
    <row r="27" spans="1:16" ht="30" customHeight="1" x14ac:dyDescent="0.25">
      <c r="A27" s="4">
        <v>23</v>
      </c>
      <c r="B27" s="65" t="s">
        <v>118</v>
      </c>
      <c r="C27" s="65" t="s">
        <v>69</v>
      </c>
      <c r="D27" s="23" t="s">
        <v>161</v>
      </c>
      <c r="E27" s="86">
        <v>131.57499999999999</v>
      </c>
      <c r="F27" s="86">
        <f t="shared" si="2"/>
        <v>32.893749999999997</v>
      </c>
      <c r="G27" s="86">
        <f t="shared" si="9"/>
        <v>40.02159630125319</v>
      </c>
      <c r="H27" s="86">
        <v>0</v>
      </c>
      <c r="I27" s="86">
        <f t="shared" si="10"/>
        <v>0</v>
      </c>
      <c r="J27" s="89">
        <f t="shared" si="4"/>
        <v>40.02159630125319</v>
      </c>
      <c r="K27" s="86">
        <v>18.899999999999999</v>
      </c>
      <c r="L27" s="86">
        <f t="shared" si="5"/>
        <v>27.168183996166746</v>
      </c>
      <c r="M27" s="86">
        <v>0</v>
      </c>
      <c r="N27" s="86">
        <f t="shared" si="11"/>
        <v>0</v>
      </c>
      <c r="O27" s="86">
        <f t="shared" si="0"/>
        <v>51.793749999999996</v>
      </c>
      <c r="P27" s="86">
        <f t="shared" si="1"/>
        <v>67.189780297419929</v>
      </c>
    </row>
    <row r="28" spans="1:16" ht="30" customHeight="1" x14ac:dyDescent="0.25">
      <c r="A28" s="4">
        <v>24</v>
      </c>
      <c r="B28" s="65" t="s">
        <v>89</v>
      </c>
      <c r="C28" s="65" t="s">
        <v>84</v>
      </c>
      <c r="D28" s="23" t="s">
        <v>161</v>
      </c>
      <c r="E28" s="86">
        <v>10</v>
      </c>
      <c r="F28" s="86">
        <f t="shared" si="2"/>
        <v>2.5</v>
      </c>
      <c r="G28" s="86">
        <f t="shared" si="9"/>
        <v>3.041732570872369</v>
      </c>
      <c r="H28" s="86">
        <v>16.5</v>
      </c>
      <c r="I28" s="86">
        <f t="shared" si="10"/>
        <v>33</v>
      </c>
      <c r="J28" s="89">
        <f t="shared" si="4"/>
        <v>36.041732570872369</v>
      </c>
      <c r="K28" s="86">
        <v>176.95</v>
      </c>
      <c r="L28" s="86">
        <f t="shared" si="5"/>
        <v>254.36032582654528</v>
      </c>
      <c r="M28" s="86">
        <v>30</v>
      </c>
      <c r="N28" s="86">
        <f t="shared" si="11"/>
        <v>35.294117647058826</v>
      </c>
      <c r="O28" s="86">
        <f t="shared" si="0"/>
        <v>225.95</v>
      </c>
      <c r="P28" s="86">
        <f t="shared" si="1"/>
        <v>325.69617604447649</v>
      </c>
    </row>
    <row r="29" spans="1:16" ht="30" customHeight="1" x14ac:dyDescent="0.25">
      <c r="A29" s="4">
        <v>25</v>
      </c>
      <c r="B29" s="65" t="s">
        <v>26</v>
      </c>
      <c r="C29" s="65" t="s">
        <v>17</v>
      </c>
      <c r="D29" s="23" t="s">
        <v>161</v>
      </c>
      <c r="E29" s="86">
        <v>74.575000000000003</v>
      </c>
      <c r="F29" s="86">
        <f t="shared" si="2"/>
        <v>18.643750000000001</v>
      </c>
      <c r="G29" s="86">
        <f t="shared" si="9"/>
        <v>22.68372064728069</v>
      </c>
      <c r="H29" s="86">
        <v>60</v>
      </c>
      <c r="I29" s="86">
        <f t="shared" si="10"/>
        <v>120</v>
      </c>
      <c r="J29" s="89">
        <f t="shared" si="4"/>
        <v>142.68372064728069</v>
      </c>
      <c r="K29" s="86">
        <v>12.1</v>
      </c>
      <c r="L29" s="86">
        <f t="shared" si="5"/>
        <v>17.393387637757549</v>
      </c>
      <c r="M29" s="86">
        <v>0</v>
      </c>
      <c r="N29" s="86">
        <f t="shared" si="11"/>
        <v>0</v>
      </c>
      <c r="O29" s="86">
        <f t="shared" si="0"/>
        <v>90.743749999999991</v>
      </c>
      <c r="P29" s="86">
        <f t="shared" si="1"/>
        <v>160.07710828503824</v>
      </c>
    </row>
    <row r="30" spans="1:16" ht="30" customHeight="1" x14ac:dyDescent="0.25">
      <c r="A30" s="4">
        <v>26</v>
      </c>
      <c r="B30" s="65" t="s">
        <v>138</v>
      </c>
      <c r="C30" s="65" t="s">
        <v>137</v>
      </c>
      <c r="D30" s="23" t="s">
        <v>161</v>
      </c>
      <c r="E30" s="86">
        <v>20.350000000000001</v>
      </c>
      <c r="F30" s="86">
        <f t="shared" si="2"/>
        <v>5.0875000000000004</v>
      </c>
      <c r="G30" s="86">
        <f t="shared" si="9"/>
        <v>6.1899257817252709</v>
      </c>
      <c r="H30" s="86">
        <v>60</v>
      </c>
      <c r="I30" s="86">
        <f t="shared" si="10"/>
        <v>120</v>
      </c>
      <c r="J30" s="89">
        <f t="shared" si="4"/>
        <v>126.18992578172526</v>
      </c>
      <c r="K30" s="86">
        <v>61.75</v>
      </c>
      <c r="L30" s="86">
        <f t="shared" si="5"/>
        <v>88.763775754671784</v>
      </c>
      <c r="M30" s="86">
        <v>110</v>
      </c>
      <c r="N30" s="86">
        <f t="shared" si="11"/>
        <v>129.41176470588235</v>
      </c>
      <c r="O30" s="86">
        <f t="shared" si="0"/>
        <v>236.83750000000001</v>
      </c>
      <c r="P30" s="86">
        <f t="shared" si="1"/>
        <v>344.36546624227935</v>
      </c>
    </row>
    <row r="31" spans="1:16" ht="30" customHeight="1" x14ac:dyDescent="0.25">
      <c r="A31" s="4">
        <v>27</v>
      </c>
      <c r="B31" s="65" t="s">
        <v>10</v>
      </c>
      <c r="C31" s="65" t="s">
        <v>11</v>
      </c>
      <c r="D31" s="23" t="s">
        <v>161</v>
      </c>
      <c r="E31" s="86">
        <v>32.5</v>
      </c>
      <c r="F31" s="86">
        <f t="shared" si="2"/>
        <v>8.125</v>
      </c>
      <c r="G31" s="86">
        <f t="shared" si="9"/>
        <v>9.885630855335199</v>
      </c>
      <c r="H31" s="86">
        <v>0</v>
      </c>
      <c r="I31" s="86">
        <f t="shared" si="10"/>
        <v>0</v>
      </c>
      <c r="J31" s="89">
        <f t="shared" si="4"/>
        <v>9.885630855335199</v>
      </c>
      <c r="K31" s="86">
        <v>187.45</v>
      </c>
      <c r="L31" s="86">
        <f t="shared" si="5"/>
        <v>269.45376137997124</v>
      </c>
      <c r="M31" s="86">
        <v>0</v>
      </c>
      <c r="N31" s="86">
        <f t="shared" si="11"/>
        <v>0</v>
      </c>
      <c r="O31" s="86">
        <f t="shared" si="0"/>
        <v>195.57499999999999</v>
      </c>
      <c r="P31" s="86">
        <f t="shared" si="1"/>
        <v>279.33939223530643</v>
      </c>
    </row>
    <row r="32" spans="1:16" ht="30" customHeight="1" x14ac:dyDescent="0.25">
      <c r="A32" s="4">
        <v>28</v>
      </c>
      <c r="B32" s="65" t="s">
        <v>150</v>
      </c>
      <c r="C32" s="65" t="s">
        <v>149</v>
      </c>
      <c r="D32" s="23" t="s">
        <v>161</v>
      </c>
      <c r="E32" s="86">
        <v>53.104999999999997</v>
      </c>
      <c r="F32" s="86">
        <f t="shared" si="2"/>
        <v>13.276249999999999</v>
      </c>
      <c r="G32" s="86">
        <f t="shared" si="9"/>
        <v>16.153120817617712</v>
      </c>
      <c r="H32" s="86">
        <v>0</v>
      </c>
      <c r="I32" s="86">
        <f t="shared" si="10"/>
        <v>0</v>
      </c>
      <c r="J32" s="89">
        <f t="shared" si="4"/>
        <v>16.153120817617712</v>
      </c>
      <c r="K32" s="86">
        <v>0</v>
      </c>
      <c r="L32" s="86">
        <f t="shared" si="5"/>
        <v>0</v>
      </c>
      <c r="M32" s="86">
        <v>0</v>
      </c>
      <c r="N32" s="86">
        <f t="shared" si="11"/>
        <v>0</v>
      </c>
      <c r="O32" s="86">
        <f t="shared" si="0"/>
        <v>13.276249999999999</v>
      </c>
      <c r="P32" s="86">
        <f t="shared" si="1"/>
        <v>16.153120817617712</v>
      </c>
    </row>
    <row r="33" spans="1:16" ht="30" customHeight="1" x14ac:dyDescent="0.25">
      <c r="A33" s="4">
        <v>29</v>
      </c>
      <c r="B33" s="65" t="s">
        <v>166</v>
      </c>
      <c r="C33" s="65" t="s">
        <v>167</v>
      </c>
      <c r="D33" s="23" t="s">
        <v>161</v>
      </c>
      <c r="E33" s="86">
        <v>10</v>
      </c>
      <c r="F33" s="86">
        <f t="shared" si="2"/>
        <v>2.5</v>
      </c>
      <c r="G33" s="86">
        <f t="shared" si="9"/>
        <v>3.041732570872369</v>
      </c>
      <c r="H33" s="86">
        <v>64.5</v>
      </c>
      <c r="I33" s="86">
        <f t="shared" si="10"/>
        <v>129</v>
      </c>
      <c r="J33" s="89">
        <f t="shared" si="4"/>
        <v>132.04173257087237</v>
      </c>
      <c r="K33" s="86">
        <v>0</v>
      </c>
      <c r="L33" s="86">
        <f t="shared" si="5"/>
        <v>0</v>
      </c>
      <c r="M33" s="86">
        <v>0</v>
      </c>
      <c r="N33" s="86">
        <f t="shared" si="11"/>
        <v>0</v>
      </c>
      <c r="O33" s="86">
        <f t="shared" si="0"/>
        <v>67</v>
      </c>
      <c r="P33" s="86">
        <f t="shared" si="1"/>
        <v>132.04173257087237</v>
      </c>
    </row>
    <row r="34" spans="1:16" ht="30" customHeight="1" x14ac:dyDescent="0.25">
      <c r="A34" s="4">
        <v>30</v>
      </c>
      <c r="B34" s="65" t="s">
        <v>111</v>
      </c>
      <c r="C34" s="65" t="s">
        <v>100</v>
      </c>
      <c r="D34" s="23" t="s">
        <v>161</v>
      </c>
      <c r="E34" s="86">
        <v>141.17500000000001</v>
      </c>
      <c r="F34" s="86">
        <f t="shared" si="2"/>
        <v>35.293750000000003</v>
      </c>
      <c r="G34" s="86">
        <f t="shared" si="9"/>
        <v>42.941659569290671</v>
      </c>
      <c r="H34" s="86">
        <v>0</v>
      </c>
      <c r="I34" s="86">
        <f t="shared" si="10"/>
        <v>0</v>
      </c>
      <c r="J34" s="89">
        <f t="shared" si="4"/>
        <v>42.941659569290671</v>
      </c>
      <c r="K34" s="88">
        <v>208.7</v>
      </c>
      <c r="L34" s="88">
        <v>300</v>
      </c>
      <c r="M34" s="88">
        <v>150</v>
      </c>
      <c r="N34" s="86">
        <f t="shared" si="11"/>
        <v>176.47058823529412</v>
      </c>
      <c r="O34" s="86">
        <f t="shared" si="0"/>
        <v>393.99374999999998</v>
      </c>
      <c r="P34" s="86">
        <f t="shared" si="1"/>
        <v>519.41224780458481</v>
      </c>
    </row>
    <row r="35" spans="1:16" ht="42.75" customHeight="1" x14ac:dyDescent="0.25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</row>
  </sheetData>
  <sheetProtection algorithmName="SHA-512" hashValue="5qc6y9TjPvEB0HmsePvJiExHr4QXET2HxtDV9HFavbjxQCClaZc1CmWZ18KF0RaYaDAiGtJyr+uwv5YgjjV3VA==" saltValue="AU77Rwo9DRBJEuUQQy62IA==" spinCount="100000" sheet="1" objects="1" scenarios="1"/>
  <mergeCells count="6">
    <mergeCell ref="A1:O1"/>
    <mergeCell ref="A4:D4"/>
    <mergeCell ref="A35:O35"/>
    <mergeCell ref="E3:I3"/>
    <mergeCell ref="K3:L3"/>
    <mergeCell ref="M3:N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0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9"/>
  <sheetViews>
    <sheetView workbookViewId="0">
      <selection activeCell="F13" sqref="F13"/>
    </sheetView>
  </sheetViews>
  <sheetFormatPr defaultRowHeight="15" x14ac:dyDescent="0.25"/>
  <cols>
    <col min="1" max="1" width="3.85546875" style="1" customWidth="1"/>
    <col min="2" max="2" width="12.28515625" style="12" customWidth="1"/>
    <col min="3" max="3" width="16.85546875" style="12" customWidth="1"/>
    <col min="4" max="4" width="17.14062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/>
    <col min="11" max="11" width="9.140625" style="12"/>
    <col min="12" max="12" width="11.42578125" style="27" bestFit="1" customWidth="1"/>
    <col min="13" max="13" width="9.140625" style="12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ht="15.75" x14ac:dyDescent="0.25">
      <c r="A1" s="173" t="s">
        <v>215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4"/>
    </row>
    <row r="2" spans="1:16" ht="44.25" customHeight="1" x14ac:dyDescent="0.25">
      <c r="A2" s="174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1:16" ht="38.25" x14ac:dyDescent="0.25">
      <c r="A3" s="41" t="s">
        <v>65</v>
      </c>
      <c r="B3" s="15" t="s">
        <v>44</v>
      </c>
      <c r="C3" s="42" t="s">
        <v>64</v>
      </c>
      <c r="D3" s="10" t="s">
        <v>46</v>
      </c>
      <c r="E3" s="164" t="s">
        <v>47</v>
      </c>
      <c r="F3" s="164"/>
      <c r="G3" s="164"/>
      <c r="H3" s="164"/>
      <c r="I3" s="164"/>
      <c r="J3" s="15"/>
      <c r="K3" s="164" t="s">
        <v>48</v>
      </c>
      <c r="L3" s="164"/>
      <c r="M3" s="164" t="s">
        <v>49</v>
      </c>
      <c r="N3" s="164"/>
      <c r="O3" s="15"/>
      <c r="P3" s="14"/>
    </row>
    <row r="4" spans="1:16" ht="64.5" x14ac:dyDescent="0.25">
      <c r="A4" s="165" t="s">
        <v>35</v>
      </c>
      <c r="B4" s="165"/>
      <c r="C4" s="165"/>
      <c r="D4" s="165"/>
      <c r="E4" s="17" t="s">
        <v>51</v>
      </c>
      <c r="F4" s="17" t="s">
        <v>52</v>
      </c>
      <c r="G4" s="17" t="s">
        <v>53</v>
      </c>
      <c r="H4" s="17" t="s">
        <v>54</v>
      </c>
      <c r="I4" s="18" t="s">
        <v>55</v>
      </c>
      <c r="J4" s="19" t="s">
        <v>56</v>
      </c>
      <c r="K4" s="17" t="s">
        <v>51</v>
      </c>
      <c r="L4" s="20" t="s">
        <v>57</v>
      </c>
      <c r="M4" s="17" t="s">
        <v>58</v>
      </c>
      <c r="N4" s="17" t="s">
        <v>62</v>
      </c>
      <c r="O4" s="15" t="s">
        <v>50</v>
      </c>
      <c r="P4" s="15" t="s">
        <v>59</v>
      </c>
    </row>
    <row r="5" spans="1:16" ht="30" customHeight="1" x14ac:dyDescent="0.25">
      <c r="A5" s="4">
        <v>1</v>
      </c>
      <c r="B5" s="45" t="s">
        <v>14</v>
      </c>
      <c r="C5" s="45" t="s">
        <v>15</v>
      </c>
      <c r="D5" s="23" t="s">
        <v>161</v>
      </c>
      <c r="E5" s="86">
        <v>10</v>
      </c>
      <c r="F5" s="86">
        <f t="shared" ref="F5:F9" si="0">E5/4</f>
        <v>2.5</v>
      </c>
      <c r="G5" s="86">
        <f>F5/$F$7*$G$7</f>
        <v>18.315018315018317</v>
      </c>
      <c r="H5" s="86">
        <v>0</v>
      </c>
      <c r="I5" s="86">
        <f>H5/H8*I8</f>
        <v>0</v>
      </c>
      <c r="J5" s="86">
        <f t="shared" ref="J5:J9" si="1">G5+I5</f>
        <v>18.315018315018317</v>
      </c>
      <c r="K5" s="86">
        <v>25</v>
      </c>
      <c r="L5" s="89">
        <f>K5/$K$6*$L$6</f>
        <v>38.187372708757636</v>
      </c>
      <c r="M5" s="86">
        <v>0</v>
      </c>
      <c r="N5" s="86">
        <f>M5/M6*N6</f>
        <v>0</v>
      </c>
      <c r="O5" s="86">
        <f t="shared" ref="O5:O9" si="2">F5+H5+K5+M5</f>
        <v>27.5</v>
      </c>
      <c r="P5" s="86">
        <f t="shared" ref="P5:P9" si="3">J5+L5+N5</f>
        <v>56.502391023775957</v>
      </c>
    </row>
    <row r="6" spans="1:16" ht="30" customHeight="1" x14ac:dyDescent="0.25">
      <c r="A6" s="4">
        <v>2</v>
      </c>
      <c r="B6" s="45" t="s">
        <v>18</v>
      </c>
      <c r="C6" s="45" t="s">
        <v>19</v>
      </c>
      <c r="D6" s="23" t="s">
        <v>161</v>
      </c>
      <c r="E6" s="86">
        <v>45</v>
      </c>
      <c r="F6" s="86">
        <f t="shared" si="0"/>
        <v>11.25</v>
      </c>
      <c r="G6" s="86">
        <f>F6/$F$7*$G$7</f>
        <v>82.417582417582423</v>
      </c>
      <c r="H6" s="86">
        <v>33.299999999999997</v>
      </c>
      <c r="I6" s="86">
        <f>H6/$H$8*$I$8</f>
        <v>90.785169029443821</v>
      </c>
      <c r="J6" s="86">
        <f t="shared" si="1"/>
        <v>173.20275144702623</v>
      </c>
      <c r="K6" s="86">
        <v>196.4</v>
      </c>
      <c r="L6" s="86">
        <v>300</v>
      </c>
      <c r="M6" s="86">
        <v>40</v>
      </c>
      <c r="N6" s="86">
        <v>200</v>
      </c>
      <c r="O6" s="86">
        <f t="shared" si="2"/>
        <v>280.95</v>
      </c>
      <c r="P6" s="86">
        <f t="shared" si="3"/>
        <v>673.20275144702623</v>
      </c>
    </row>
    <row r="7" spans="1:16" ht="30" customHeight="1" x14ac:dyDescent="0.25">
      <c r="A7" s="4">
        <v>3</v>
      </c>
      <c r="B7" s="45" t="s">
        <v>185</v>
      </c>
      <c r="C7" s="45" t="s">
        <v>186</v>
      </c>
      <c r="D7" s="23" t="s">
        <v>161</v>
      </c>
      <c r="E7" s="86">
        <v>68.25</v>
      </c>
      <c r="F7" s="86">
        <f t="shared" si="0"/>
        <v>17.0625</v>
      </c>
      <c r="G7" s="86">
        <v>125</v>
      </c>
      <c r="H7" s="86">
        <v>0</v>
      </c>
      <c r="I7" s="86">
        <f>H7/H8*I8</f>
        <v>0</v>
      </c>
      <c r="J7" s="86">
        <f t="shared" si="1"/>
        <v>125</v>
      </c>
      <c r="K7" s="86">
        <v>70</v>
      </c>
      <c r="L7" s="89">
        <f>K7/$K$6*$L$6</f>
        <v>106.92464358452139</v>
      </c>
      <c r="M7" s="86">
        <v>30</v>
      </c>
      <c r="N7" s="86">
        <f>M7/M6*N6</f>
        <v>150</v>
      </c>
      <c r="O7" s="86">
        <f t="shared" si="2"/>
        <v>117.0625</v>
      </c>
      <c r="P7" s="86">
        <f t="shared" si="3"/>
        <v>381.92464358452139</v>
      </c>
    </row>
    <row r="8" spans="1:16" ht="30" customHeight="1" x14ac:dyDescent="0.25">
      <c r="A8" s="4">
        <v>4</v>
      </c>
      <c r="B8" s="45" t="s">
        <v>36</v>
      </c>
      <c r="C8" s="45" t="s">
        <v>37</v>
      </c>
      <c r="D8" s="23" t="s">
        <v>161</v>
      </c>
      <c r="E8" s="86">
        <v>10</v>
      </c>
      <c r="F8" s="86">
        <f t="shared" si="0"/>
        <v>2.5</v>
      </c>
      <c r="G8" s="86">
        <f t="shared" ref="G8:G9" si="4">F8/$F$7*$G$7</f>
        <v>18.315018315018317</v>
      </c>
      <c r="H8" s="86">
        <v>137.55000000000001</v>
      </c>
      <c r="I8" s="86">
        <v>375</v>
      </c>
      <c r="J8" s="86">
        <f t="shared" si="1"/>
        <v>393.31501831501834</v>
      </c>
      <c r="K8" s="86">
        <v>39.65</v>
      </c>
      <c r="L8" s="89">
        <f t="shared" ref="L8:L9" si="5">K8/$K$6*$L$6</f>
        <v>60.565173116089611</v>
      </c>
      <c r="M8" s="86">
        <v>0</v>
      </c>
      <c r="N8" s="86">
        <f>M8/M6*N6</f>
        <v>0</v>
      </c>
      <c r="O8" s="86">
        <f t="shared" si="2"/>
        <v>179.70000000000002</v>
      </c>
      <c r="P8" s="86">
        <f t="shared" si="3"/>
        <v>453.88019143110796</v>
      </c>
    </row>
    <row r="9" spans="1:16" ht="30" customHeight="1" x14ac:dyDescent="0.25">
      <c r="A9" s="4">
        <v>5</v>
      </c>
      <c r="B9" s="45" t="s">
        <v>160</v>
      </c>
      <c r="C9" s="45" t="s">
        <v>159</v>
      </c>
      <c r="D9" s="23" t="s">
        <v>161</v>
      </c>
      <c r="E9" s="86">
        <v>10</v>
      </c>
      <c r="F9" s="86">
        <f t="shared" si="0"/>
        <v>2.5</v>
      </c>
      <c r="G9" s="86">
        <f t="shared" si="4"/>
        <v>18.315018315018317</v>
      </c>
      <c r="H9" s="86">
        <v>0</v>
      </c>
      <c r="I9" s="86">
        <f>H9/H8*I8</f>
        <v>0</v>
      </c>
      <c r="J9" s="86">
        <f t="shared" si="1"/>
        <v>18.315018315018317</v>
      </c>
      <c r="K9" s="86">
        <v>0</v>
      </c>
      <c r="L9" s="89">
        <f t="shared" si="5"/>
        <v>0</v>
      </c>
      <c r="M9" s="86">
        <v>0</v>
      </c>
      <c r="N9" s="86">
        <f>M9/M6*N6</f>
        <v>0</v>
      </c>
      <c r="O9" s="86">
        <f t="shared" si="2"/>
        <v>2.5</v>
      </c>
      <c r="P9" s="86">
        <f t="shared" si="3"/>
        <v>18.315018315018317</v>
      </c>
    </row>
  </sheetData>
  <sheetProtection algorithmName="SHA-512" hashValue="YNKaAMh5UnANzxZMcDg8U/rEJKOGsGG9RD7umWUUdOIPL7IVJXGKuJ2oDLAanZEuGicD8xGx/X86uXfJDC0sCw==" saltValue="EDa7BaYnpciTn9qq17Ow8A==" spinCount="100000" sheet="1" objects="1" scenarios="1"/>
  <mergeCells count="6">
    <mergeCell ref="A1:O1"/>
    <mergeCell ref="A4:D4"/>
    <mergeCell ref="A2:O2"/>
    <mergeCell ref="E3:I3"/>
    <mergeCell ref="K3:L3"/>
    <mergeCell ref="M3:N3"/>
  </mergeCells>
  <phoneticPr fontId="11" type="noConversion"/>
  <pageMargins left="0.75" right="0.75" top="1" bottom="1" header="0.5" footer="0.5"/>
  <pageSetup paperSize="9" scale="62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" x14ac:dyDescent="0.25"/>
  <sheetData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1"/>
  <sheetViews>
    <sheetView topLeftCell="B1" zoomScaleNormal="100" workbookViewId="0">
      <selection activeCell="Q1" sqref="Q1:S1048576"/>
    </sheetView>
  </sheetViews>
  <sheetFormatPr defaultColWidth="8.5703125" defaultRowHeight="15" x14ac:dyDescent="0.25"/>
  <cols>
    <col min="1" max="1" width="3.85546875" style="1" customWidth="1"/>
    <col min="2" max="2" width="12.28515625" style="12" customWidth="1"/>
    <col min="3" max="3" width="22.7109375" style="12" customWidth="1"/>
    <col min="4" max="4" width="16.4257812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 customWidth="1"/>
    <col min="11" max="11" width="9.140625" style="12" customWidth="1"/>
    <col min="12" max="12" width="9.140625" style="27" customWidth="1"/>
    <col min="13" max="13" width="9.140625" style="12" customWidth="1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s="30" customFormat="1" ht="30" customHeight="1" x14ac:dyDescent="0.25">
      <c r="A1" s="162" t="s">
        <v>205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12"/>
    </row>
    <row r="2" spans="1:16" x14ac:dyDescent="0.25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x14ac:dyDescent="0.25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</row>
    <row r="4" spans="1:16" ht="47.25" customHeight="1" x14ac:dyDescent="0.25">
      <c r="A4" s="10" t="s">
        <v>43</v>
      </c>
      <c r="B4" s="10" t="s">
        <v>44</v>
      </c>
      <c r="C4" s="10" t="s">
        <v>45</v>
      </c>
      <c r="D4" s="10" t="s">
        <v>46</v>
      </c>
      <c r="E4" s="172" t="s">
        <v>47</v>
      </c>
      <c r="F4" s="172"/>
      <c r="G4" s="172"/>
      <c r="H4" s="172"/>
      <c r="I4" s="172"/>
      <c r="J4" s="13"/>
      <c r="K4" s="172" t="s">
        <v>48</v>
      </c>
      <c r="L4" s="172"/>
      <c r="M4" s="172" t="s">
        <v>49</v>
      </c>
      <c r="N4" s="172"/>
      <c r="O4" s="13" t="s">
        <v>50</v>
      </c>
      <c r="P4" s="14" t="s">
        <v>59</v>
      </c>
    </row>
    <row r="5" spans="1:16" ht="77.25" x14ac:dyDescent="0.25">
      <c r="A5" s="165" t="s">
        <v>67</v>
      </c>
      <c r="B5" s="165"/>
      <c r="C5" s="165"/>
      <c r="D5" s="165"/>
      <c r="E5" s="17" t="s">
        <v>51</v>
      </c>
      <c r="F5" s="17" t="s">
        <v>52</v>
      </c>
      <c r="G5" s="17" t="s">
        <v>53</v>
      </c>
      <c r="H5" s="17" t="s">
        <v>54</v>
      </c>
      <c r="I5" s="18" t="s">
        <v>55</v>
      </c>
      <c r="J5" s="19" t="s">
        <v>56</v>
      </c>
      <c r="K5" s="17" t="s">
        <v>51</v>
      </c>
      <c r="L5" s="20" t="s">
        <v>60</v>
      </c>
      <c r="M5" s="17" t="s">
        <v>58</v>
      </c>
      <c r="N5" s="17" t="s">
        <v>62</v>
      </c>
      <c r="O5" s="21"/>
      <c r="P5" s="28"/>
    </row>
    <row r="6" spans="1:16" ht="35.1" customHeight="1" x14ac:dyDescent="0.25">
      <c r="A6" s="4">
        <v>1</v>
      </c>
      <c r="B6" s="46" t="s">
        <v>122</v>
      </c>
      <c r="C6" s="22" t="s">
        <v>121</v>
      </c>
      <c r="D6" s="23" t="s">
        <v>172</v>
      </c>
      <c r="E6" s="86">
        <v>68.5</v>
      </c>
      <c r="F6" s="86">
        <f t="shared" ref="F6:F19" si="0">E6/4</f>
        <v>17.125</v>
      </c>
      <c r="G6" s="86">
        <f>F6*$G$19/$F$19</f>
        <v>27.096518987341771</v>
      </c>
      <c r="H6" s="86">
        <v>0</v>
      </c>
      <c r="I6" s="86">
        <f>H6/$H$16*$I$16</f>
        <v>0</v>
      </c>
      <c r="J6" s="86">
        <f>G6+I6</f>
        <v>27.096518987341771</v>
      </c>
      <c r="K6" s="86">
        <v>44.05</v>
      </c>
      <c r="L6" s="86">
        <f>K6*$L$15/$K$15</f>
        <v>63.320555821753715</v>
      </c>
      <c r="M6" s="86">
        <v>140</v>
      </c>
      <c r="N6" s="86">
        <f>M6*$N$15/$M$15</f>
        <v>186.66666666666666</v>
      </c>
      <c r="O6" s="86">
        <f>F6+H6+K6+M6</f>
        <v>201.17500000000001</v>
      </c>
      <c r="P6" s="86">
        <f>J6+L6+N6</f>
        <v>277.08374147576217</v>
      </c>
    </row>
    <row r="7" spans="1:16" ht="35.1" customHeight="1" x14ac:dyDescent="0.25">
      <c r="A7" s="4">
        <v>2</v>
      </c>
      <c r="B7" s="46" t="s">
        <v>124</v>
      </c>
      <c r="C7" s="22" t="s">
        <v>123</v>
      </c>
      <c r="D7" s="23" t="s">
        <v>172</v>
      </c>
      <c r="E7" s="86">
        <v>97.5</v>
      </c>
      <c r="F7" s="86">
        <f t="shared" si="0"/>
        <v>24.375</v>
      </c>
      <c r="G7" s="86">
        <f t="shared" ref="G7:G18" si="1">F7*$G$19/$F$19</f>
        <v>38.568037974683541</v>
      </c>
      <c r="H7" s="86">
        <v>17.399999999999999</v>
      </c>
      <c r="I7" s="86">
        <f t="shared" ref="I7:I19" si="2">H7/$H$16*$I$16</f>
        <v>62.861271676300575</v>
      </c>
      <c r="J7" s="86">
        <f t="shared" ref="J7:J19" si="3">G7+I7</f>
        <v>101.42930965098412</v>
      </c>
      <c r="K7" s="86">
        <v>59.8</v>
      </c>
      <c r="L7" s="86">
        <f t="shared" ref="L7:L19" si="4">K7*$L$15/$K$15</f>
        <v>85.960709151892672</v>
      </c>
      <c r="M7" s="86">
        <v>40</v>
      </c>
      <c r="N7" s="86">
        <f t="shared" ref="N7:N19" si="5">M7*$N$15/$M$15</f>
        <v>53.333333333333336</v>
      </c>
      <c r="O7" s="86">
        <f t="shared" ref="O7:O19" si="6">F7+H7+K7+M7</f>
        <v>141.57499999999999</v>
      </c>
      <c r="P7" s="86">
        <f t="shared" ref="P7:P19" si="7">J7+L7+N7</f>
        <v>240.72335213621014</v>
      </c>
    </row>
    <row r="8" spans="1:16" ht="35.1" customHeight="1" x14ac:dyDescent="0.25">
      <c r="A8" s="4">
        <v>3</v>
      </c>
      <c r="B8" s="46" t="s">
        <v>126</v>
      </c>
      <c r="C8" s="22" t="s">
        <v>125</v>
      </c>
      <c r="D8" s="23" t="s">
        <v>172</v>
      </c>
      <c r="E8" s="86">
        <v>0.82499999999999996</v>
      </c>
      <c r="F8" s="86">
        <f t="shared" si="0"/>
        <v>0.20624999999999999</v>
      </c>
      <c r="G8" s="86">
        <f t="shared" si="1"/>
        <v>0.32634493670886078</v>
      </c>
      <c r="H8" s="86">
        <v>52.95</v>
      </c>
      <c r="I8" s="86">
        <f t="shared" si="2"/>
        <v>191.29335260115607</v>
      </c>
      <c r="J8" s="86">
        <f t="shared" si="3"/>
        <v>191.61969753786494</v>
      </c>
      <c r="K8" s="86">
        <v>4</v>
      </c>
      <c r="L8" s="86">
        <f t="shared" si="4"/>
        <v>5.7498802108289411</v>
      </c>
      <c r="M8" s="86">
        <v>20</v>
      </c>
      <c r="N8" s="86">
        <f t="shared" si="5"/>
        <v>26.666666666666668</v>
      </c>
      <c r="O8" s="86">
        <f t="shared" si="6"/>
        <v>77.15625</v>
      </c>
      <c r="P8" s="86">
        <f t="shared" si="7"/>
        <v>224.03624441536053</v>
      </c>
    </row>
    <row r="9" spans="1:16" ht="35.1" customHeight="1" x14ac:dyDescent="0.25">
      <c r="A9" s="4">
        <v>4</v>
      </c>
      <c r="B9" s="46" t="s">
        <v>85</v>
      </c>
      <c r="C9" s="22" t="s">
        <v>80</v>
      </c>
      <c r="D9" s="23" t="s">
        <v>172</v>
      </c>
      <c r="E9" s="86">
        <v>20.545000000000002</v>
      </c>
      <c r="F9" s="86">
        <f t="shared" si="0"/>
        <v>5.1362500000000004</v>
      </c>
      <c r="G9" s="86">
        <f t="shared" si="1"/>
        <v>8.1269778481012658</v>
      </c>
      <c r="H9" s="86">
        <v>65.400000000000006</v>
      </c>
      <c r="I9" s="86">
        <f t="shared" si="2"/>
        <v>236.27167630057806</v>
      </c>
      <c r="J9" s="86">
        <f t="shared" si="3"/>
        <v>244.39865414867933</v>
      </c>
      <c r="K9" s="86">
        <v>0</v>
      </c>
      <c r="L9" s="86">
        <f t="shared" si="4"/>
        <v>0</v>
      </c>
      <c r="M9" s="86">
        <v>30</v>
      </c>
      <c r="N9" s="86">
        <f t="shared" si="5"/>
        <v>40</v>
      </c>
      <c r="O9" s="86">
        <f t="shared" si="6"/>
        <v>100.53625000000001</v>
      </c>
      <c r="P9" s="86">
        <f t="shared" si="7"/>
        <v>284.39865414867933</v>
      </c>
    </row>
    <row r="10" spans="1:16" ht="35.1" customHeight="1" x14ac:dyDescent="0.25">
      <c r="A10" s="4">
        <v>5</v>
      </c>
      <c r="B10" s="46" t="s">
        <v>128</v>
      </c>
      <c r="C10" s="22" t="s">
        <v>127</v>
      </c>
      <c r="D10" s="23" t="s">
        <v>172</v>
      </c>
      <c r="E10" s="86">
        <v>63.76</v>
      </c>
      <c r="F10" s="86">
        <f t="shared" si="0"/>
        <v>15.94</v>
      </c>
      <c r="G10" s="86">
        <f t="shared" si="1"/>
        <v>25.221518987341771</v>
      </c>
      <c r="H10" s="86">
        <v>0</v>
      </c>
      <c r="I10" s="86">
        <f t="shared" si="2"/>
        <v>0</v>
      </c>
      <c r="J10" s="86">
        <f t="shared" si="3"/>
        <v>25.221518987341771</v>
      </c>
      <c r="K10" s="86">
        <v>115.85</v>
      </c>
      <c r="L10" s="86">
        <f t="shared" si="4"/>
        <v>166.53090560613322</v>
      </c>
      <c r="M10" s="86">
        <v>0</v>
      </c>
      <c r="N10" s="86">
        <f t="shared" si="5"/>
        <v>0</v>
      </c>
      <c r="O10" s="86">
        <f t="shared" si="6"/>
        <v>131.79</v>
      </c>
      <c r="P10" s="86">
        <f t="shared" si="7"/>
        <v>191.75242459347498</v>
      </c>
    </row>
    <row r="11" spans="1:16" ht="35.1" customHeight="1" x14ac:dyDescent="0.25">
      <c r="A11" s="4">
        <v>6</v>
      </c>
      <c r="B11" s="46" t="s">
        <v>87</v>
      </c>
      <c r="C11" s="22" t="s">
        <v>82</v>
      </c>
      <c r="D11" s="23" t="s">
        <v>172</v>
      </c>
      <c r="E11" s="86">
        <v>16.27</v>
      </c>
      <c r="F11" s="86">
        <f t="shared" si="0"/>
        <v>4.0674999999999999</v>
      </c>
      <c r="G11" s="86">
        <f t="shared" si="1"/>
        <v>6.4359177215189876</v>
      </c>
      <c r="H11" s="86">
        <v>27.6</v>
      </c>
      <c r="I11" s="86">
        <f t="shared" si="2"/>
        <v>99.710982658959551</v>
      </c>
      <c r="J11" s="86">
        <f t="shared" si="3"/>
        <v>106.14690038047854</v>
      </c>
      <c r="K11" s="86">
        <v>80.400000000000006</v>
      </c>
      <c r="L11" s="86">
        <f t="shared" si="4"/>
        <v>115.57259223766172</v>
      </c>
      <c r="M11" s="86">
        <v>140</v>
      </c>
      <c r="N11" s="86">
        <f t="shared" si="5"/>
        <v>186.66666666666666</v>
      </c>
      <c r="O11" s="86">
        <f t="shared" si="6"/>
        <v>252.0675</v>
      </c>
      <c r="P11" s="86">
        <f t="shared" si="7"/>
        <v>408.38615928480692</v>
      </c>
    </row>
    <row r="12" spans="1:16" ht="35.1" customHeight="1" x14ac:dyDescent="0.25">
      <c r="A12" s="4">
        <v>7</v>
      </c>
      <c r="B12" s="46" t="s">
        <v>88</v>
      </c>
      <c r="C12" s="22" t="s">
        <v>83</v>
      </c>
      <c r="D12" s="23" t="s">
        <v>172</v>
      </c>
      <c r="E12" s="86">
        <v>18.579999999999998</v>
      </c>
      <c r="F12" s="86">
        <f t="shared" si="0"/>
        <v>4.6449999999999996</v>
      </c>
      <c r="G12" s="86">
        <f t="shared" si="1"/>
        <v>7.3496835443037973</v>
      </c>
      <c r="H12" s="86">
        <v>0</v>
      </c>
      <c r="I12" s="86">
        <f t="shared" si="2"/>
        <v>0</v>
      </c>
      <c r="J12" s="86">
        <f t="shared" si="3"/>
        <v>7.3496835443037973</v>
      </c>
      <c r="K12" s="86">
        <v>173.3</v>
      </c>
      <c r="L12" s="86">
        <f t="shared" si="4"/>
        <v>249.11356013416389</v>
      </c>
      <c r="M12" s="86">
        <v>60</v>
      </c>
      <c r="N12" s="86">
        <f t="shared" si="5"/>
        <v>80</v>
      </c>
      <c r="O12" s="86">
        <f t="shared" si="6"/>
        <v>237.94500000000002</v>
      </c>
      <c r="P12" s="86">
        <f t="shared" si="7"/>
        <v>336.46324367846768</v>
      </c>
    </row>
    <row r="13" spans="1:16" ht="35.1" customHeight="1" x14ac:dyDescent="0.25">
      <c r="A13" s="4">
        <v>8</v>
      </c>
      <c r="B13" s="46" t="s">
        <v>130</v>
      </c>
      <c r="C13" s="22" t="s">
        <v>129</v>
      </c>
      <c r="D13" s="23" t="s">
        <v>172</v>
      </c>
      <c r="E13" s="86">
        <v>46.465000000000003</v>
      </c>
      <c r="F13" s="86">
        <f t="shared" si="0"/>
        <v>11.616250000000001</v>
      </c>
      <c r="G13" s="86">
        <f t="shared" si="1"/>
        <v>18.380142405063292</v>
      </c>
      <c r="H13" s="86">
        <v>0</v>
      </c>
      <c r="I13" s="86">
        <f t="shared" si="2"/>
        <v>0</v>
      </c>
      <c r="J13" s="86">
        <f t="shared" si="3"/>
        <v>18.380142405063292</v>
      </c>
      <c r="K13" s="86">
        <v>85</v>
      </c>
      <c r="L13" s="86">
        <f t="shared" si="4"/>
        <v>122.18495448011501</v>
      </c>
      <c r="M13" s="86">
        <v>30</v>
      </c>
      <c r="N13" s="86">
        <f t="shared" si="5"/>
        <v>40</v>
      </c>
      <c r="O13" s="86">
        <f t="shared" si="6"/>
        <v>126.61625000000001</v>
      </c>
      <c r="P13" s="86">
        <f t="shared" si="7"/>
        <v>180.56509688517829</v>
      </c>
    </row>
    <row r="14" spans="1:16" ht="35.1" customHeight="1" x14ac:dyDescent="0.25">
      <c r="A14" s="4">
        <v>9</v>
      </c>
      <c r="B14" s="46" t="s">
        <v>77</v>
      </c>
      <c r="C14" s="22" t="s">
        <v>73</v>
      </c>
      <c r="D14" s="23" t="s">
        <v>172</v>
      </c>
      <c r="E14" s="86">
        <v>19.239999999999998</v>
      </c>
      <c r="F14" s="86">
        <f t="shared" si="0"/>
        <v>4.8099999999999996</v>
      </c>
      <c r="G14" s="86">
        <f t="shared" si="1"/>
        <v>7.6107594936708862</v>
      </c>
      <c r="H14" s="86">
        <v>4.95</v>
      </c>
      <c r="I14" s="86">
        <f t="shared" si="2"/>
        <v>17.882947976878615</v>
      </c>
      <c r="J14" s="86">
        <f t="shared" si="3"/>
        <v>25.493707470549502</v>
      </c>
      <c r="K14" s="86">
        <v>30.9</v>
      </c>
      <c r="L14" s="86">
        <f t="shared" si="4"/>
        <v>44.41782462865357</v>
      </c>
      <c r="M14" s="86">
        <v>40</v>
      </c>
      <c r="N14" s="86">
        <f t="shared" si="5"/>
        <v>53.333333333333336</v>
      </c>
      <c r="O14" s="86">
        <f t="shared" si="6"/>
        <v>80.66</v>
      </c>
      <c r="P14" s="86">
        <f t="shared" si="7"/>
        <v>123.24486543253641</v>
      </c>
    </row>
    <row r="15" spans="1:16" ht="35.1" customHeight="1" x14ac:dyDescent="0.25">
      <c r="A15" s="4">
        <v>10</v>
      </c>
      <c r="B15" s="46" t="s">
        <v>111</v>
      </c>
      <c r="C15" s="22" t="s">
        <v>100</v>
      </c>
      <c r="D15" s="23" t="s">
        <v>172</v>
      </c>
      <c r="E15" s="88">
        <v>141.17500000000001</v>
      </c>
      <c r="F15" s="88">
        <f t="shared" si="0"/>
        <v>35.293750000000003</v>
      </c>
      <c r="G15" s="86">
        <f t="shared" si="1"/>
        <v>55.844541139240505</v>
      </c>
      <c r="H15" s="88">
        <v>0</v>
      </c>
      <c r="I15" s="86">
        <f t="shared" si="2"/>
        <v>0</v>
      </c>
      <c r="J15" s="88">
        <f t="shared" si="3"/>
        <v>55.844541139240505</v>
      </c>
      <c r="K15" s="88">
        <v>208.7</v>
      </c>
      <c r="L15" s="88">
        <v>300</v>
      </c>
      <c r="M15" s="88">
        <v>150</v>
      </c>
      <c r="N15" s="86">
        <v>200</v>
      </c>
      <c r="O15" s="86">
        <f t="shared" si="6"/>
        <v>393.99374999999998</v>
      </c>
      <c r="P15" s="86">
        <f t="shared" si="7"/>
        <v>555.8445411392405</v>
      </c>
    </row>
    <row r="16" spans="1:16" ht="35.1" customHeight="1" x14ac:dyDescent="0.25">
      <c r="A16" s="4">
        <v>11</v>
      </c>
      <c r="B16" s="46" t="s">
        <v>117</v>
      </c>
      <c r="C16" s="22" t="s">
        <v>106</v>
      </c>
      <c r="D16" s="23" t="s">
        <v>172</v>
      </c>
      <c r="E16" s="88">
        <v>61</v>
      </c>
      <c r="F16" s="88">
        <f t="shared" si="0"/>
        <v>15.25</v>
      </c>
      <c r="G16" s="86">
        <f t="shared" si="1"/>
        <v>24.129746835443036</v>
      </c>
      <c r="H16" s="88">
        <v>103.8</v>
      </c>
      <c r="I16" s="88">
        <v>375</v>
      </c>
      <c r="J16" s="88">
        <f t="shared" si="3"/>
        <v>399.12974683544303</v>
      </c>
      <c r="K16" s="88">
        <v>40.049999999999997</v>
      </c>
      <c r="L16" s="86">
        <f t="shared" si="4"/>
        <v>57.570675610924773</v>
      </c>
      <c r="M16" s="88">
        <v>50</v>
      </c>
      <c r="N16" s="86">
        <f t="shared" si="5"/>
        <v>66.666666666666671</v>
      </c>
      <c r="O16" s="86">
        <f t="shared" si="6"/>
        <v>209.1</v>
      </c>
      <c r="P16" s="86">
        <f t="shared" si="7"/>
        <v>523.36708911303447</v>
      </c>
    </row>
    <row r="17" spans="1:16" ht="35.1" customHeight="1" x14ac:dyDescent="0.25">
      <c r="A17" s="4">
        <v>12</v>
      </c>
      <c r="B17" s="46" t="s">
        <v>86</v>
      </c>
      <c r="C17" s="22" t="s">
        <v>81</v>
      </c>
      <c r="D17" s="23" t="s">
        <v>172</v>
      </c>
      <c r="E17" s="88">
        <v>14.52</v>
      </c>
      <c r="F17" s="88">
        <f t="shared" si="0"/>
        <v>3.63</v>
      </c>
      <c r="G17" s="86">
        <f t="shared" si="1"/>
        <v>5.7436708860759493</v>
      </c>
      <c r="H17" s="88">
        <v>0</v>
      </c>
      <c r="I17" s="86">
        <f t="shared" si="2"/>
        <v>0</v>
      </c>
      <c r="J17" s="88">
        <f t="shared" si="3"/>
        <v>5.7436708860759493</v>
      </c>
      <c r="K17" s="88">
        <v>77.75</v>
      </c>
      <c r="L17" s="86">
        <f t="shared" si="4"/>
        <v>111.76329659798755</v>
      </c>
      <c r="M17" s="88">
        <v>20</v>
      </c>
      <c r="N17" s="86">
        <f t="shared" si="5"/>
        <v>26.666666666666668</v>
      </c>
      <c r="O17" s="86">
        <f t="shared" si="6"/>
        <v>101.38</v>
      </c>
      <c r="P17" s="86">
        <f t="shared" si="7"/>
        <v>144.17363415073015</v>
      </c>
    </row>
    <row r="18" spans="1:16" ht="35.1" customHeight="1" x14ac:dyDescent="0.25">
      <c r="A18" s="4">
        <v>13</v>
      </c>
      <c r="B18" s="46" t="s">
        <v>132</v>
      </c>
      <c r="C18" s="22" t="s">
        <v>131</v>
      </c>
      <c r="D18" s="23" t="s">
        <v>172</v>
      </c>
      <c r="E18" s="88">
        <v>130.94999999999999</v>
      </c>
      <c r="F18" s="88">
        <f t="shared" si="0"/>
        <v>32.737499999999997</v>
      </c>
      <c r="G18" s="86">
        <f t="shared" si="1"/>
        <v>51.799841772151893</v>
      </c>
      <c r="H18" s="88">
        <v>0</v>
      </c>
      <c r="I18" s="86">
        <f t="shared" si="2"/>
        <v>0</v>
      </c>
      <c r="J18" s="88">
        <f t="shared" si="3"/>
        <v>51.799841772151893</v>
      </c>
      <c r="K18" s="88">
        <v>53.2</v>
      </c>
      <c r="L18" s="86">
        <f t="shared" si="4"/>
        <v>76.473406804024918</v>
      </c>
      <c r="M18" s="88">
        <v>140</v>
      </c>
      <c r="N18" s="86">
        <f t="shared" si="5"/>
        <v>186.66666666666666</v>
      </c>
      <c r="O18" s="86">
        <f t="shared" si="6"/>
        <v>225.9375</v>
      </c>
      <c r="P18" s="86">
        <f t="shared" si="7"/>
        <v>314.93991524284343</v>
      </c>
    </row>
    <row r="19" spans="1:16" ht="35.1" customHeight="1" x14ac:dyDescent="0.25">
      <c r="A19" s="4">
        <v>14</v>
      </c>
      <c r="B19" s="46" t="s">
        <v>134</v>
      </c>
      <c r="C19" s="22" t="s">
        <v>133</v>
      </c>
      <c r="D19" s="23" t="s">
        <v>172</v>
      </c>
      <c r="E19" s="88">
        <v>316</v>
      </c>
      <c r="F19" s="88">
        <f t="shared" si="0"/>
        <v>79</v>
      </c>
      <c r="G19" s="88">
        <v>125</v>
      </c>
      <c r="H19" s="88">
        <v>0</v>
      </c>
      <c r="I19" s="86">
        <f t="shared" si="2"/>
        <v>0</v>
      </c>
      <c r="J19" s="88">
        <f t="shared" si="3"/>
        <v>125</v>
      </c>
      <c r="K19" s="88">
        <v>25</v>
      </c>
      <c r="L19" s="86">
        <f t="shared" si="4"/>
        <v>35.936751317680887</v>
      </c>
      <c r="M19" s="88">
        <v>0</v>
      </c>
      <c r="N19" s="86">
        <f t="shared" si="5"/>
        <v>0</v>
      </c>
      <c r="O19" s="86">
        <f t="shared" si="6"/>
        <v>104</v>
      </c>
      <c r="P19" s="86">
        <f t="shared" si="7"/>
        <v>160.93675131768089</v>
      </c>
    </row>
    <row r="20" spans="1:16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</row>
    <row r="21" spans="1:16" ht="15" customHeight="1" x14ac:dyDescent="0.25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</row>
  </sheetData>
  <sheetProtection algorithmName="SHA-512" hashValue="E91yOJ2dgvyq31w4CxBZMZXLhS47mkG0mwSGW1jSBRUrB2xp5MJHpdY+qUvUZSExh1hl1mE8ubWh+v5mofZjmA==" saltValue="Jsay7uh4jR3rIuzDgpjyFQ==" spinCount="100000" sheet="1" objects="1" scenarios="1"/>
  <mergeCells count="7">
    <mergeCell ref="A1:O1"/>
    <mergeCell ref="A5:D5"/>
    <mergeCell ref="A20:O21"/>
    <mergeCell ref="A2:P3"/>
    <mergeCell ref="E4:I4"/>
    <mergeCell ref="K4:L4"/>
    <mergeCell ref="M4:N4"/>
  </mergeCells>
  <phoneticPr fontId="11" type="noConversion"/>
  <pageMargins left="0.7" right="0.7" top="0.75" bottom="0.75" header="0.51180555555555496" footer="0.51180555555555496"/>
  <pageSetup paperSize="9" scale="61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9"/>
  <sheetViews>
    <sheetView zoomScaleNormal="100" workbookViewId="0">
      <selection activeCell="Q1" sqref="Q1:T1048576"/>
    </sheetView>
  </sheetViews>
  <sheetFormatPr defaultColWidth="8.5703125" defaultRowHeight="15" x14ac:dyDescent="0.25"/>
  <cols>
    <col min="1" max="1" width="3.85546875" style="1" customWidth="1"/>
    <col min="2" max="2" width="12.28515625" style="12" customWidth="1"/>
    <col min="3" max="3" width="22.7109375" style="12" customWidth="1"/>
    <col min="4" max="4" width="20.2851562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 customWidth="1"/>
    <col min="11" max="11" width="9.140625" style="12" customWidth="1"/>
    <col min="12" max="12" width="9.140625" style="27" customWidth="1"/>
    <col min="13" max="13" width="9.140625" style="12" customWidth="1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s="30" customFormat="1" ht="39" customHeight="1" x14ac:dyDescent="0.25">
      <c r="A1" s="173" t="s">
        <v>206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4"/>
      <c r="P1" s="12"/>
    </row>
    <row r="2" spans="1:16" ht="25.5" x14ac:dyDescent="0.25">
      <c r="A2" s="41" t="s">
        <v>65</v>
      </c>
      <c r="B2" s="15" t="s">
        <v>44</v>
      </c>
      <c r="C2" s="42" t="s">
        <v>64</v>
      </c>
      <c r="D2" s="10" t="s">
        <v>46</v>
      </c>
      <c r="E2" s="164" t="s">
        <v>47</v>
      </c>
      <c r="F2" s="164"/>
      <c r="G2" s="164"/>
      <c r="H2" s="164"/>
      <c r="I2" s="164"/>
      <c r="J2" s="15"/>
      <c r="K2" s="164" t="s">
        <v>48</v>
      </c>
      <c r="L2" s="164"/>
      <c r="M2" s="164" t="s">
        <v>49</v>
      </c>
      <c r="N2" s="164"/>
      <c r="O2" s="15"/>
      <c r="P2" s="14"/>
    </row>
    <row r="3" spans="1:16" ht="64.5" x14ac:dyDescent="0.25">
      <c r="A3" s="165" t="s">
        <v>199</v>
      </c>
      <c r="B3" s="165"/>
      <c r="C3" s="165"/>
      <c r="D3" s="165"/>
      <c r="E3" s="17" t="s">
        <v>51</v>
      </c>
      <c r="F3" s="17" t="s">
        <v>52</v>
      </c>
      <c r="G3" s="17" t="s">
        <v>53</v>
      </c>
      <c r="H3" s="17" t="s">
        <v>54</v>
      </c>
      <c r="I3" s="18" t="s">
        <v>55</v>
      </c>
      <c r="J3" s="19" t="s">
        <v>56</v>
      </c>
      <c r="K3" s="17" t="s">
        <v>51</v>
      </c>
      <c r="L3" s="20" t="s">
        <v>57</v>
      </c>
      <c r="M3" s="17" t="s">
        <v>58</v>
      </c>
      <c r="N3" s="17" t="s">
        <v>62</v>
      </c>
      <c r="O3" s="15" t="s">
        <v>50</v>
      </c>
      <c r="P3" s="15" t="s">
        <v>59</v>
      </c>
    </row>
    <row r="4" spans="1:16" ht="30" customHeight="1" x14ac:dyDescent="0.25">
      <c r="A4" s="4">
        <v>1</v>
      </c>
      <c r="B4" s="61" t="s">
        <v>85</v>
      </c>
      <c r="C4" s="60" t="s">
        <v>80</v>
      </c>
      <c r="D4" s="60" t="s">
        <v>172</v>
      </c>
      <c r="E4" s="86">
        <v>20.545000000000002</v>
      </c>
      <c r="F4" s="86">
        <f t="shared" ref="F4:F18" si="0">E4/4</f>
        <v>5.1362500000000004</v>
      </c>
      <c r="G4" s="86">
        <f>F4/$F$12*$G$12</f>
        <v>14.083493282149714</v>
      </c>
      <c r="H4" s="86">
        <v>65.400000000000006</v>
      </c>
      <c r="I4" s="86">
        <f>H4/$H$16*$I$16</f>
        <v>179.67032967032966</v>
      </c>
      <c r="J4" s="86">
        <f>G4+I4</f>
        <v>193.75382295247937</v>
      </c>
      <c r="K4" s="86">
        <v>0</v>
      </c>
      <c r="L4" s="86">
        <f>K4/K8*L8</f>
        <v>0</v>
      </c>
      <c r="M4" s="86">
        <v>30</v>
      </c>
      <c r="N4" s="86">
        <f>M4*$N$17/$M$17</f>
        <v>42.857142857142854</v>
      </c>
      <c r="O4" s="86">
        <f>F4+H4+K4+M4</f>
        <v>100.53625000000001</v>
      </c>
      <c r="P4" s="86">
        <f>G4+I4+L4+N4</f>
        <v>236.61096580962223</v>
      </c>
    </row>
    <row r="5" spans="1:16" ht="30" customHeight="1" x14ac:dyDescent="0.25">
      <c r="A5" s="8">
        <v>2</v>
      </c>
      <c r="B5" s="61" t="s">
        <v>77</v>
      </c>
      <c r="C5" s="60" t="s">
        <v>73</v>
      </c>
      <c r="D5" s="60" t="s">
        <v>172</v>
      </c>
      <c r="E5" s="86">
        <v>19.239999999999998</v>
      </c>
      <c r="F5" s="86">
        <f t="shared" si="0"/>
        <v>4.8099999999999996</v>
      </c>
      <c r="G5" s="86">
        <f t="shared" ref="G5:G18" si="1">F5/$F$12*$G$12</f>
        <v>13.188922401974224</v>
      </c>
      <c r="H5" s="86">
        <v>4.95</v>
      </c>
      <c r="I5" s="86">
        <f t="shared" ref="I5:I18" si="2">H5/$H$16*$I$16</f>
        <v>13.5989010989011</v>
      </c>
      <c r="J5" s="86">
        <f t="shared" ref="J5:J17" si="3">G5+I5</f>
        <v>26.787823500875326</v>
      </c>
      <c r="K5" s="86">
        <v>30.9</v>
      </c>
      <c r="L5" s="86">
        <f>K5/$K$8*$L$8</f>
        <v>53.491055972302362</v>
      </c>
      <c r="M5" s="86">
        <v>40</v>
      </c>
      <c r="N5" s="86">
        <f t="shared" ref="N5:N18" si="4">M5*$N$17/$M$17</f>
        <v>57.142857142857146</v>
      </c>
      <c r="O5" s="86">
        <f t="shared" ref="O5:O18" si="5">F5+H5+K5+M5</f>
        <v>80.66</v>
      </c>
      <c r="P5" s="86">
        <f t="shared" ref="P5:P18" si="6">G5+I5+L5+N5</f>
        <v>137.42173661603482</v>
      </c>
    </row>
    <row r="6" spans="1:16" ht="30" customHeight="1" x14ac:dyDescent="0.25">
      <c r="A6" s="8">
        <v>3</v>
      </c>
      <c r="B6" s="61" t="s">
        <v>87</v>
      </c>
      <c r="C6" s="60" t="s">
        <v>82</v>
      </c>
      <c r="D6" s="60" t="s">
        <v>172</v>
      </c>
      <c r="E6" s="86">
        <v>16.27</v>
      </c>
      <c r="F6" s="86">
        <f t="shared" si="0"/>
        <v>4.0674999999999999</v>
      </c>
      <c r="G6" s="86">
        <f t="shared" si="1"/>
        <v>11.153002467781739</v>
      </c>
      <c r="H6" s="86">
        <v>27.6</v>
      </c>
      <c r="I6" s="86">
        <f t="shared" si="2"/>
        <v>75.824175824175825</v>
      </c>
      <c r="J6" s="86">
        <f t="shared" si="3"/>
        <v>86.977178291957557</v>
      </c>
      <c r="K6" s="86">
        <v>80.400000000000006</v>
      </c>
      <c r="L6" s="86">
        <f>K6/$K$8*$L$8</f>
        <v>139.18061165608771</v>
      </c>
      <c r="M6" s="86">
        <v>140</v>
      </c>
      <c r="N6" s="86">
        <f t="shared" si="4"/>
        <v>200</v>
      </c>
      <c r="O6" s="86">
        <f t="shared" si="5"/>
        <v>252.0675</v>
      </c>
      <c r="P6" s="86">
        <f t="shared" si="6"/>
        <v>426.15778994804526</v>
      </c>
    </row>
    <row r="7" spans="1:16" ht="30" customHeight="1" x14ac:dyDescent="0.25">
      <c r="A7" s="8">
        <v>4</v>
      </c>
      <c r="B7" s="66" t="s">
        <v>78</v>
      </c>
      <c r="C7" s="60" t="s">
        <v>74</v>
      </c>
      <c r="D7" s="60" t="s">
        <v>172</v>
      </c>
      <c r="E7" s="87">
        <v>23.594999999999999</v>
      </c>
      <c r="F7" s="86">
        <f t="shared" si="0"/>
        <v>5.8987499999999997</v>
      </c>
      <c r="G7" s="86">
        <f t="shared" si="1"/>
        <v>16.174252810529204</v>
      </c>
      <c r="H7" s="87">
        <v>7.05</v>
      </c>
      <c r="I7" s="86">
        <f t="shared" si="2"/>
        <v>19.368131868131869</v>
      </c>
      <c r="J7" s="86">
        <f t="shared" si="3"/>
        <v>35.542384678661072</v>
      </c>
      <c r="K7" s="87">
        <v>52.2</v>
      </c>
      <c r="L7" s="86">
        <f>K7/$K$8*$L$8</f>
        <v>90.363531448355445</v>
      </c>
      <c r="M7" s="87">
        <v>40</v>
      </c>
      <c r="N7" s="86">
        <f t="shared" si="4"/>
        <v>57.142857142857146</v>
      </c>
      <c r="O7" s="86">
        <f t="shared" si="5"/>
        <v>105.14875000000001</v>
      </c>
      <c r="P7" s="86">
        <f t="shared" si="6"/>
        <v>183.04877326987366</v>
      </c>
    </row>
    <row r="8" spans="1:16" ht="30" customHeight="1" x14ac:dyDescent="0.25">
      <c r="A8" s="8">
        <v>5</v>
      </c>
      <c r="B8" s="61" t="s">
        <v>88</v>
      </c>
      <c r="C8" s="60" t="s">
        <v>83</v>
      </c>
      <c r="D8" s="60" t="s">
        <v>172</v>
      </c>
      <c r="E8" s="86">
        <v>18.579999999999998</v>
      </c>
      <c r="F8" s="86">
        <f t="shared" si="0"/>
        <v>4.6449999999999996</v>
      </c>
      <c r="G8" s="86">
        <f t="shared" si="1"/>
        <v>12.736495749931448</v>
      </c>
      <c r="H8" s="86">
        <v>0</v>
      </c>
      <c r="I8" s="86">
        <f t="shared" si="2"/>
        <v>0</v>
      </c>
      <c r="J8" s="86">
        <f t="shared" si="3"/>
        <v>12.736495749931448</v>
      </c>
      <c r="K8" s="88">
        <v>173.3</v>
      </c>
      <c r="L8" s="88">
        <v>300</v>
      </c>
      <c r="M8" s="86">
        <v>60</v>
      </c>
      <c r="N8" s="86">
        <f t="shared" si="4"/>
        <v>85.714285714285708</v>
      </c>
      <c r="O8" s="86">
        <f t="shared" si="5"/>
        <v>237.94500000000002</v>
      </c>
      <c r="P8" s="86">
        <f t="shared" si="6"/>
        <v>398.45078146421719</v>
      </c>
    </row>
    <row r="9" spans="1:16" ht="30" customHeight="1" x14ac:dyDescent="0.25">
      <c r="A9" s="8">
        <v>6</v>
      </c>
      <c r="B9" s="61" t="s">
        <v>126</v>
      </c>
      <c r="C9" s="60" t="s">
        <v>125</v>
      </c>
      <c r="D9" s="60" t="s">
        <v>172</v>
      </c>
      <c r="E9" s="86">
        <v>0.82499999999999996</v>
      </c>
      <c r="F9" s="86">
        <f t="shared" si="0"/>
        <v>0.20624999999999999</v>
      </c>
      <c r="G9" s="86">
        <f t="shared" si="1"/>
        <v>0.5655333150534686</v>
      </c>
      <c r="H9" s="86">
        <v>52.95</v>
      </c>
      <c r="I9" s="86">
        <f t="shared" si="2"/>
        <v>145.46703296703296</v>
      </c>
      <c r="J9" s="86">
        <f t="shared" si="3"/>
        <v>146.03256628208644</v>
      </c>
      <c r="K9" s="86">
        <v>4</v>
      </c>
      <c r="L9" s="86">
        <f t="shared" ref="L9:L18" si="7">K9/$K$8*$L$8</f>
        <v>6.9244085401038653</v>
      </c>
      <c r="M9" s="86">
        <v>20</v>
      </c>
      <c r="N9" s="86">
        <f t="shared" si="4"/>
        <v>28.571428571428573</v>
      </c>
      <c r="O9" s="86">
        <f t="shared" si="5"/>
        <v>77.15625</v>
      </c>
      <c r="P9" s="86">
        <f t="shared" si="6"/>
        <v>181.52840339361887</v>
      </c>
    </row>
    <row r="10" spans="1:16" ht="30" customHeight="1" x14ac:dyDescent="0.25">
      <c r="A10" s="8">
        <v>7</v>
      </c>
      <c r="B10" s="66" t="s">
        <v>136</v>
      </c>
      <c r="C10" s="60" t="s">
        <v>135</v>
      </c>
      <c r="D10" s="60" t="s">
        <v>172</v>
      </c>
      <c r="E10" s="87">
        <v>137.48500000000001</v>
      </c>
      <c r="F10" s="86">
        <f t="shared" si="0"/>
        <v>34.371250000000003</v>
      </c>
      <c r="G10" s="86">
        <f t="shared" si="1"/>
        <v>94.24527008500138</v>
      </c>
      <c r="H10" s="87">
        <v>77.55</v>
      </c>
      <c r="I10" s="86">
        <f t="shared" si="2"/>
        <v>213.04945054945054</v>
      </c>
      <c r="J10" s="86">
        <f t="shared" si="3"/>
        <v>307.29472063445189</v>
      </c>
      <c r="K10" s="87">
        <v>102.2</v>
      </c>
      <c r="L10" s="86">
        <f t="shared" si="7"/>
        <v>176.91863819965377</v>
      </c>
      <c r="M10" s="87">
        <v>110</v>
      </c>
      <c r="N10" s="86">
        <f t="shared" si="4"/>
        <v>157.14285714285714</v>
      </c>
      <c r="O10" s="88">
        <f t="shared" si="5"/>
        <v>324.12125000000003</v>
      </c>
      <c r="P10" s="88">
        <f t="shared" si="6"/>
        <v>641.35621597696274</v>
      </c>
    </row>
    <row r="11" spans="1:16" ht="30" customHeight="1" x14ac:dyDescent="0.25">
      <c r="A11" s="8">
        <v>8</v>
      </c>
      <c r="B11" s="66" t="s">
        <v>138</v>
      </c>
      <c r="C11" s="60" t="s">
        <v>137</v>
      </c>
      <c r="D11" s="60" t="s">
        <v>172</v>
      </c>
      <c r="E11" s="87">
        <v>20.350000000000001</v>
      </c>
      <c r="F11" s="86">
        <f t="shared" si="0"/>
        <v>5.0875000000000004</v>
      </c>
      <c r="G11" s="86">
        <f t="shared" si="1"/>
        <v>13.949821771318893</v>
      </c>
      <c r="H11" s="87">
        <v>60</v>
      </c>
      <c r="I11" s="86">
        <f t="shared" si="2"/>
        <v>164.83516483516485</v>
      </c>
      <c r="J11" s="86">
        <f t="shared" si="3"/>
        <v>178.78498660648373</v>
      </c>
      <c r="K11" s="87">
        <v>61.75</v>
      </c>
      <c r="L11" s="86">
        <f t="shared" si="7"/>
        <v>106.89555683785343</v>
      </c>
      <c r="M11" s="87">
        <v>110</v>
      </c>
      <c r="N11" s="86">
        <f t="shared" si="4"/>
        <v>157.14285714285714</v>
      </c>
      <c r="O11" s="86">
        <f t="shared" si="5"/>
        <v>236.83750000000001</v>
      </c>
      <c r="P11" s="86">
        <f t="shared" si="6"/>
        <v>442.82340058719433</v>
      </c>
    </row>
    <row r="12" spans="1:16" ht="30" customHeight="1" x14ac:dyDescent="0.25">
      <c r="A12" s="8">
        <v>9</v>
      </c>
      <c r="B12" s="66" t="s">
        <v>119</v>
      </c>
      <c r="C12" s="60" t="s">
        <v>70</v>
      </c>
      <c r="D12" s="60" t="s">
        <v>172</v>
      </c>
      <c r="E12" s="91">
        <v>182.35</v>
      </c>
      <c r="F12" s="88">
        <f t="shared" si="0"/>
        <v>45.587499999999999</v>
      </c>
      <c r="G12" s="91">
        <v>125</v>
      </c>
      <c r="H12" s="87">
        <v>0</v>
      </c>
      <c r="I12" s="86">
        <f t="shared" si="2"/>
        <v>0</v>
      </c>
      <c r="J12" s="86">
        <f t="shared" si="3"/>
        <v>125</v>
      </c>
      <c r="K12" s="87">
        <v>29.9</v>
      </c>
      <c r="L12" s="86">
        <f t="shared" si="7"/>
        <v>51.759953837276392</v>
      </c>
      <c r="M12" s="87">
        <v>40</v>
      </c>
      <c r="N12" s="86">
        <f t="shared" si="4"/>
        <v>57.142857142857146</v>
      </c>
      <c r="O12" s="86">
        <f t="shared" si="5"/>
        <v>115.4875</v>
      </c>
      <c r="P12" s="86">
        <f t="shared" si="6"/>
        <v>233.90281098013352</v>
      </c>
    </row>
    <row r="13" spans="1:16" ht="30" customHeight="1" x14ac:dyDescent="0.25">
      <c r="A13" s="8">
        <v>10</v>
      </c>
      <c r="B13" s="66" t="s">
        <v>113</v>
      </c>
      <c r="C13" s="60" t="s">
        <v>102</v>
      </c>
      <c r="D13" s="60" t="s">
        <v>172</v>
      </c>
      <c r="E13" s="87">
        <v>62.26</v>
      </c>
      <c r="F13" s="86">
        <f t="shared" si="0"/>
        <v>15.565</v>
      </c>
      <c r="G13" s="86">
        <f t="shared" si="1"/>
        <v>42.678914176035093</v>
      </c>
      <c r="H13" s="87">
        <v>0</v>
      </c>
      <c r="I13" s="86">
        <f t="shared" si="2"/>
        <v>0</v>
      </c>
      <c r="J13" s="86">
        <f t="shared" si="3"/>
        <v>42.678914176035093</v>
      </c>
      <c r="K13" s="87">
        <v>59.5</v>
      </c>
      <c r="L13" s="86">
        <f t="shared" si="7"/>
        <v>103.00057703404501</v>
      </c>
      <c r="M13" s="87">
        <v>0</v>
      </c>
      <c r="N13" s="86">
        <f t="shared" si="4"/>
        <v>0</v>
      </c>
      <c r="O13" s="86">
        <f t="shared" si="5"/>
        <v>75.064999999999998</v>
      </c>
      <c r="P13" s="86">
        <f t="shared" si="6"/>
        <v>145.6794912100801</v>
      </c>
    </row>
    <row r="14" spans="1:16" ht="30" customHeight="1" x14ac:dyDescent="0.25">
      <c r="A14" s="8">
        <v>11</v>
      </c>
      <c r="B14" s="61" t="s">
        <v>128</v>
      </c>
      <c r="C14" s="60" t="s">
        <v>127</v>
      </c>
      <c r="D14" s="60" t="s">
        <v>172</v>
      </c>
      <c r="E14" s="86">
        <v>63.76</v>
      </c>
      <c r="F14" s="86">
        <f t="shared" si="0"/>
        <v>15.94</v>
      </c>
      <c r="G14" s="86">
        <f t="shared" si="1"/>
        <v>43.707156567041402</v>
      </c>
      <c r="H14" s="86">
        <v>0</v>
      </c>
      <c r="I14" s="86">
        <f t="shared" si="2"/>
        <v>0</v>
      </c>
      <c r="J14" s="86">
        <f t="shared" si="3"/>
        <v>43.707156567041402</v>
      </c>
      <c r="K14" s="86">
        <v>115.85</v>
      </c>
      <c r="L14" s="86">
        <f t="shared" si="7"/>
        <v>200.5481823427582</v>
      </c>
      <c r="M14" s="86">
        <v>0</v>
      </c>
      <c r="N14" s="86">
        <f t="shared" si="4"/>
        <v>0</v>
      </c>
      <c r="O14" s="86">
        <f t="shared" si="5"/>
        <v>131.79</v>
      </c>
      <c r="P14" s="86">
        <f t="shared" si="6"/>
        <v>244.2553389097996</v>
      </c>
    </row>
    <row r="15" spans="1:16" ht="30" customHeight="1" x14ac:dyDescent="0.25">
      <c r="A15" s="8">
        <v>12</v>
      </c>
      <c r="B15" s="61" t="s">
        <v>86</v>
      </c>
      <c r="C15" s="60" t="s">
        <v>81</v>
      </c>
      <c r="D15" s="60" t="s">
        <v>172</v>
      </c>
      <c r="E15" s="86">
        <v>14.52</v>
      </c>
      <c r="F15" s="86">
        <f t="shared" si="0"/>
        <v>3.63</v>
      </c>
      <c r="G15" s="86">
        <f t="shared" si="1"/>
        <v>9.9533863449410482</v>
      </c>
      <c r="H15" s="86">
        <v>0</v>
      </c>
      <c r="I15" s="86">
        <f t="shared" si="2"/>
        <v>0</v>
      </c>
      <c r="J15" s="86">
        <f t="shared" si="3"/>
        <v>9.9533863449410482</v>
      </c>
      <c r="K15" s="86">
        <v>70.75</v>
      </c>
      <c r="L15" s="86">
        <f t="shared" si="7"/>
        <v>122.47547605308712</v>
      </c>
      <c r="M15" s="86">
        <v>20</v>
      </c>
      <c r="N15" s="86">
        <f t="shared" si="4"/>
        <v>28.571428571428573</v>
      </c>
      <c r="O15" s="86">
        <f t="shared" si="5"/>
        <v>94.38</v>
      </c>
      <c r="P15" s="86">
        <f t="shared" si="6"/>
        <v>161.00029096945676</v>
      </c>
    </row>
    <row r="16" spans="1:16" ht="30" customHeight="1" x14ac:dyDescent="0.25">
      <c r="A16" s="8">
        <v>13</v>
      </c>
      <c r="B16" s="61" t="s">
        <v>140</v>
      </c>
      <c r="C16" s="60" t="s">
        <v>139</v>
      </c>
      <c r="D16" s="60" t="s">
        <v>172</v>
      </c>
      <c r="E16" s="86">
        <v>55</v>
      </c>
      <c r="F16" s="86">
        <f t="shared" si="0"/>
        <v>13.75</v>
      </c>
      <c r="G16" s="86">
        <f t="shared" si="1"/>
        <v>37.702221003564574</v>
      </c>
      <c r="H16" s="88">
        <v>136.5</v>
      </c>
      <c r="I16" s="88">
        <v>375</v>
      </c>
      <c r="J16" s="88">
        <f t="shared" si="3"/>
        <v>412.70222100356455</v>
      </c>
      <c r="K16" s="86">
        <v>48</v>
      </c>
      <c r="L16" s="86">
        <f t="shared" si="7"/>
        <v>83.092902481246384</v>
      </c>
      <c r="M16" s="86">
        <v>60</v>
      </c>
      <c r="N16" s="86">
        <f t="shared" si="4"/>
        <v>85.714285714285708</v>
      </c>
      <c r="O16" s="86">
        <f t="shared" si="5"/>
        <v>258.25</v>
      </c>
      <c r="P16" s="86">
        <f t="shared" si="6"/>
        <v>581.50940919909658</v>
      </c>
    </row>
    <row r="17" spans="1:16" ht="30" customHeight="1" x14ac:dyDescent="0.25">
      <c r="A17" s="8">
        <v>14</v>
      </c>
      <c r="B17" s="61" t="s">
        <v>132</v>
      </c>
      <c r="C17" s="60" t="s">
        <v>131</v>
      </c>
      <c r="D17" s="60" t="s">
        <v>172</v>
      </c>
      <c r="E17" s="86">
        <v>130.94999999999999</v>
      </c>
      <c r="F17" s="86">
        <f t="shared" si="0"/>
        <v>32.737499999999997</v>
      </c>
      <c r="G17" s="86">
        <f t="shared" si="1"/>
        <v>89.765560734850567</v>
      </c>
      <c r="H17" s="86">
        <v>0</v>
      </c>
      <c r="I17" s="86">
        <f t="shared" si="2"/>
        <v>0</v>
      </c>
      <c r="J17" s="86">
        <f t="shared" si="3"/>
        <v>89.765560734850567</v>
      </c>
      <c r="K17" s="86">
        <v>53.2</v>
      </c>
      <c r="L17" s="86">
        <f t="shared" si="7"/>
        <v>92.094633583381423</v>
      </c>
      <c r="M17" s="92">
        <v>140</v>
      </c>
      <c r="N17" s="92">
        <v>200</v>
      </c>
      <c r="O17" s="86">
        <f t="shared" si="5"/>
        <v>225.9375</v>
      </c>
      <c r="P17" s="86">
        <f t="shared" si="6"/>
        <v>381.860194318232</v>
      </c>
    </row>
    <row r="18" spans="1:16" ht="30" customHeight="1" x14ac:dyDescent="0.25">
      <c r="A18" s="8">
        <v>15</v>
      </c>
      <c r="B18" s="66" t="s">
        <v>120</v>
      </c>
      <c r="C18" s="60" t="s">
        <v>71</v>
      </c>
      <c r="D18" s="60" t="s">
        <v>172</v>
      </c>
      <c r="E18" s="87">
        <v>64.25</v>
      </c>
      <c r="F18" s="86">
        <f t="shared" si="0"/>
        <v>16.0625</v>
      </c>
      <c r="G18" s="86">
        <f t="shared" si="1"/>
        <v>44.043049081436799</v>
      </c>
      <c r="H18" s="90">
        <v>0</v>
      </c>
      <c r="I18" s="86">
        <f t="shared" si="2"/>
        <v>0</v>
      </c>
      <c r="J18" s="86">
        <f>G18+I18</f>
        <v>44.043049081436799</v>
      </c>
      <c r="K18" s="90">
        <v>38.75</v>
      </c>
      <c r="L18" s="86">
        <f t="shared" si="7"/>
        <v>67.080207732256198</v>
      </c>
      <c r="M18" s="90">
        <v>0</v>
      </c>
      <c r="N18" s="86">
        <f t="shared" si="4"/>
        <v>0</v>
      </c>
      <c r="O18" s="86">
        <f t="shared" si="5"/>
        <v>54.8125</v>
      </c>
      <c r="P18" s="86">
        <f t="shared" si="6"/>
        <v>111.12325681369299</v>
      </c>
    </row>
    <row r="19" spans="1:16" ht="48" customHeight="1" x14ac:dyDescent="0.25"/>
  </sheetData>
  <sheetProtection algorithmName="SHA-512" hashValue="Um/w9GGCqK5UN9TEBfd8UiJEAgFYaoLCuyYNpOMaJtrOfpEj3BS/ZQCD945RjN9iugYst7ytNzLDhBubKSLP0g==" saltValue="wUmiHJaZZl42+XxYMo57lg==" spinCount="100000" sheet="1" objects="1" scenarios="1"/>
  <mergeCells count="5">
    <mergeCell ref="E2:I2"/>
    <mergeCell ref="K2:L2"/>
    <mergeCell ref="M2:N2"/>
    <mergeCell ref="A3:D3"/>
    <mergeCell ref="A1:O1"/>
  </mergeCells>
  <phoneticPr fontId="11" type="noConversion"/>
  <pageMargins left="0.7" right="0.7" top="0.75" bottom="0.75" header="0.51180555555555496" footer="0.51180555555555496"/>
  <pageSetup paperSize="9" scale="57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"/>
  <sheetViews>
    <sheetView zoomScaleNormal="100" workbookViewId="0">
      <selection activeCell="I18" sqref="I18"/>
    </sheetView>
  </sheetViews>
  <sheetFormatPr defaultColWidth="8.5703125" defaultRowHeight="15" x14ac:dyDescent="0.25"/>
  <cols>
    <col min="1" max="1" width="3.85546875" style="1" customWidth="1"/>
    <col min="2" max="2" width="12.28515625" style="69" customWidth="1"/>
    <col min="3" max="3" width="22.7109375" style="76" customWidth="1"/>
    <col min="4" max="4" width="17.7109375" style="77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 customWidth="1"/>
    <col min="11" max="11" width="9.140625" style="12" customWidth="1"/>
    <col min="12" max="12" width="9.140625" style="27" customWidth="1"/>
    <col min="13" max="13" width="9.140625" style="12" customWidth="1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s="30" customFormat="1" ht="30" customHeight="1" x14ac:dyDescent="0.25">
      <c r="A1" s="173" t="s">
        <v>207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4"/>
      <c r="P1" s="12"/>
    </row>
    <row r="2" spans="1:16" ht="51" customHeight="1" x14ac:dyDescent="0.25">
      <c r="A2" s="2" t="s">
        <v>43</v>
      </c>
      <c r="B2" s="62" t="s">
        <v>44</v>
      </c>
      <c r="C2" s="70" t="s">
        <v>64</v>
      </c>
      <c r="D2" s="62" t="s">
        <v>46</v>
      </c>
      <c r="E2" s="172" t="s">
        <v>47</v>
      </c>
      <c r="F2" s="172"/>
      <c r="G2" s="172"/>
      <c r="H2" s="172"/>
      <c r="I2" s="172"/>
      <c r="J2" s="13"/>
      <c r="K2" s="172" t="s">
        <v>48</v>
      </c>
      <c r="L2" s="172"/>
      <c r="M2" s="172" t="s">
        <v>49</v>
      </c>
      <c r="N2" s="172"/>
      <c r="O2" s="13" t="s">
        <v>50</v>
      </c>
      <c r="P2" s="15" t="s">
        <v>59</v>
      </c>
    </row>
    <row r="3" spans="1:16" ht="63.6" customHeight="1" x14ac:dyDescent="0.25">
      <c r="A3" s="165" t="s">
        <v>40</v>
      </c>
      <c r="B3" s="165"/>
      <c r="C3" s="165"/>
      <c r="D3" s="165"/>
      <c r="E3" s="17" t="s">
        <v>51</v>
      </c>
      <c r="F3" s="17" t="s">
        <v>52</v>
      </c>
      <c r="G3" s="17" t="s">
        <v>53</v>
      </c>
      <c r="H3" s="17" t="s">
        <v>54</v>
      </c>
      <c r="I3" s="18" t="s">
        <v>55</v>
      </c>
      <c r="J3" s="19" t="s">
        <v>56</v>
      </c>
      <c r="K3" s="17" t="s">
        <v>63</v>
      </c>
      <c r="L3" s="20" t="s">
        <v>57</v>
      </c>
      <c r="M3" s="17" t="s">
        <v>61</v>
      </c>
      <c r="N3" s="17" t="s">
        <v>62</v>
      </c>
      <c r="O3" s="21"/>
      <c r="P3" s="32"/>
    </row>
    <row r="4" spans="1:16" s="50" customFormat="1" ht="30" customHeight="1" x14ac:dyDescent="0.25">
      <c r="A4" s="48">
        <v>1</v>
      </c>
      <c r="B4" s="53" t="s">
        <v>142</v>
      </c>
      <c r="C4" s="71" t="s">
        <v>141</v>
      </c>
      <c r="D4" s="49" t="s">
        <v>161</v>
      </c>
      <c r="E4" s="97">
        <v>222.4</v>
      </c>
      <c r="F4" s="86">
        <f>E4/4</f>
        <v>55.6</v>
      </c>
      <c r="G4" s="97">
        <v>125</v>
      </c>
      <c r="H4" s="97">
        <v>0</v>
      </c>
      <c r="I4" s="97">
        <f>H4/H5*I5</f>
        <v>0</v>
      </c>
      <c r="J4" s="97">
        <f>G4+I4</f>
        <v>125</v>
      </c>
      <c r="K4" s="97">
        <v>77.55</v>
      </c>
      <c r="L4" s="98">
        <f>K4/$K$7*$L$7</f>
        <v>55.74457889061938</v>
      </c>
      <c r="M4" s="97">
        <v>80</v>
      </c>
      <c r="N4" s="97">
        <v>200</v>
      </c>
      <c r="O4" s="97">
        <f>F4+H4+K4+M4</f>
        <v>213.15</v>
      </c>
      <c r="P4" s="97">
        <f>J4+L4+N4</f>
        <v>380.74457889061938</v>
      </c>
    </row>
    <row r="5" spans="1:16" s="50" customFormat="1" ht="30" customHeight="1" x14ac:dyDescent="0.25">
      <c r="A5" s="51">
        <v>2</v>
      </c>
      <c r="B5" s="54" t="s">
        <v>109</v>
      </c>
      <c r="C5" s="72" t="s">
        <v>98</v>
      </c>
      <c r="D5" s="49" t="s">
        <v>161</v>
      </c>
      <c r="E5" s="97">
        <v>55</v>
      </c>
      <c r="F5" s="86">
        <f>E5/4</f>
        <v>13.75</v>
      </c>
      <c r="G5" s="97">
        <f>F5/$F$4*$G$4</f>
        <v>30.91276978417266</v>
      </c>
      <c r="H5" s="97">
        <v>165.45</v>
      </c>
      <c r="I5" s="97">
        <v>375</v>
      </c>
      <c r="J5" s="97">
        <f t="shared" ref="J5:J7" si="0">G5+I5</f>
        <v>405.91276978417267</v>
      </c>
      <c r="K5" s="97">
        <v>38.4</v>
      </c>
      <c r="L5" s="98">
        <f t="shared" ref="L5:L6" si="1">K5/$K$7*$L$7</f>
        <v>27.602731520306698</v>
      </c>
      <c r="M5" s="97">
        <v>50</v>
      </c>
      <c r="N5" s="97">
        <f>M5/$M$4*$N$4</f>
        <v>125</v>
      </c>
      <c r="O5" s="97">
        <f>F5+H5+K5+M5</f>
        <v>267.60000000000002</v>
      </c>
      <c r="P5" s="115">
        <f t="shared" ref="P5:P7" si="2">J5+L5+N5</f>
        <v>558.51550130447936</v>
      </c>
    </row>
    <row r="6" spans="1:16" s="50" customFormat="1" ht="30" customHeight="1" x14ac:dyDescent="0.25">
      <c r="A6" s="55">
        <v>3</v>
      </c>
      <c r="B6" s="54" t="s">
        <v>114</v>
      </c>
      <c r="C6" s="73" t="s">
        <v>103</v>
      </c>
      <c r="D6" s="49" t="s">
        <v>161</v>
      </c>
      <c r="E6" s="99">
        <v>81.795000000000002</v>
      </c>
      <c r="F6" s="86">
        <f>E6/4</f>
        <v>20.44875</v>
      </c>
      <c r="G6" s="97">
        <f t="shared" ref="G6:G7" si="3">F6/$F$4*$G$4</f>
        <v>45.972909172661872</v>
      </c>
      <c r="H6" s="99">
        <v>87.45</v>
      </c>
      <c r="I6" s="99">
        <f>H6/$H$5*$I$5</f>
        <v>198.2094288304624</v>
      </c>
      <c r="J6" s="97">
        <f t="shared" si="0"/>
        <v>244.18233800312427</v>
      </c>
      <c r="K6" s="99">
        <v>85.8</v>
      </c>
      <c r="L6" s="98">
        <f t="shared" si="1"/>
        <v>61.674853240685266</v>
      </c>
      <c r="M6" s="100">
        <v>40</v>
      </c>
      <c r="N6" s="97">
        <f t="shared" ref="N6:N7" si="4">M6/$M$4*$N$4</f>
        <v>100</v>
      </c>
      <c r="O6" s="99">
        <f>F6+H6+K6+M6</f>
        <v>233.69875000000002</v>
      </c>
      <c r="P6" s="97">
        <f t="shared" si="2"/>
        <v>405.85719124380955</v>
      </c>
    </row>
    <row r="7" spans="1:16" s="50" customFormat="1" ht="30" customHeight="1" x14ac:dyDescent="0.25">
      <c r="A7" s="52">
        <v>4</v>
      </c>
      <c r="B7" s="56" t="s">
        <v>144</v>
      </c>
      <c r="C7" s="74" t="s">
        <v>143</v>
      </c>
      <c r="D7" s="49" t="s">
        <v>161</v>
      </c>
      <c r="E7" s="97">
        <v>75.25</v>
      </c>
      <c r="F7" s="86">
        <f>E7/4</f>
        <v>18.8125</v>
      </c>
      <c r="G7" s="97">
        <f t="shared" si="3"/>
        <v>42.29428956834532</v>
      </c>
      <c r="H7" s="97">
        <v>0</v>
      </c>
      <c r="I7" s="97">
        <f>H7/H5*I5</f>
        <v>0</v>
      </c>
      <c r="J7" s="97">
        <f t="shared" si="0"/>
        <v>42.29428956834532</v>
      </c>
      <c r="K7" s="97">
        <v>417.35</v>
      </c>
      <c r="L7" s="97">
        <v>300</v>
      </c>
      <c r="M7" s="97">
        <v>40</v>
      </c>
      <c r="N7" s="97">
        <f t="shared" si="4"/>
        <v>100</v>
      </c>
      <c r="O7" s="99">
        <f>F7+H7+K7+M7</f>
        <v>476.16250000000002</v>
      </c>
      <c r="P7" s="97">
        <f t="shared" si="2"/>
        <v>442.29428956834533</v>
      </c>
    </row>
    <row r="8" spans="1:16" x14ac:dyDescent="0.25">
      <c r="A8" s="6"/>
      <c r="B8" s="57"/>
      <c r="C8" s="26"/>
    </row>
    <row r="10" spans="1:16" ht="34.5" customHeight="1" x14ac:dyDescent="0.25">
      <c r="A10" s="41" t="s">
        <v>65</v>
      </c>
      <c r="B10" s="58" t="s">
        <v>44</v>
      </c>
      <c r="C10" s="75" t="s">
        <v>64</v>
      </c>
      <c r="D10" s="62" t="s">
        <v>46</v>
      </c>
      <c r="E10" s="164" t="s">
        <v>47</v>
      </c>
      <c r="F10" s="164"/>
      <c r="G10" s="164"/>
      <c r="H10" s="164"/>
      <c r="I10" s="164"/>
      <c r="J10" s="15"/>
      <c r="K10" s="164" t="s">
        <v>48</v>
      </c>
      <c r="L10" s="164"/>
      <c r="M10" s="164" t="s">
        <v>49</v>
      </c>
      <c r="N10" s="164"/>
      <c r="O10" s="15"/>
      <c r="P10" s="14"/>
    </row>
    <row r="11" spans="1:16" ht="62.25" customHeight="1" x14ac:dyDescent="0.25">
      <c r="A11" s="165" t="s">
        <v>41</v>
      </c>
      <c r="B11" s="165"/>
      <c r="C11" s="165"/>
      <c r="D11" s="165"/>
      <c r="E11" s="17" t="s">
        <v>51</v>
      </c>
      <c r="F11" s="17" t="s">
        <v>52</v>
      </c>
      <c r="G11" s="17" t="s">
        <v>53</v>
      </c>
      <c r="H11" s="17" t="s">
        <v>54</v>
      </c>
      <c r="I11" s="18" t="s">
        <v>55</v>
      </c>
      <c r="J11" s="19" t="s">
        <v>56</v>
      </c>
      <c r="K11" s="17" t="s">
        <v>51</v>
      </c>
      <c r="L11" s="20" t="s">
        <v>57</v>
      </c>
      <c r="M11" s="17" t="s">
        <v>58</v>
      </c>
      <c r="N11" s="17" t="s">
        <v>62</v>
      </c>
      <c r="O11" s="15" t="s">
        <v>50</v>
      </c>
      <c r="P11" s="15" t="s">
        <v>59</v>
      </c>
    </row>
    <row r="12" spans="1:16" ht="30" customHeight="1" x14ac:dyDescent="0.25">
      <c r="A12" s="4">
        <v>1</v>
      </c>
      <c r="B12" s="64" t="s">
        <v>126</v>
      </c>
      <c r="C12" s="74" t="s">
        <v>125</v>
      </c>
      <c r="D12" s="49" t="s">
        <v>172</v>
      </c>
      <c r="E12" s="86">
        <v>0.82499999999999996</v>
      </c>
      <c r="F12" s="86">
        <f t="shared" ref="F12:F25" si="5">E12/4</f>
        <v>0.20624999999999999</v>
      </c>
      <c r="G12" s="86">
        <f>F12/F17*G17</f>
        <v>0.46369154676258995</v>
      </c>
      <c r="H12" s="86">
        <v>52.95</v>
      </c>
      <c r="I12" s="86">
        <f>H12/H18*I18</f>
        <v>120.01359927470537</v>
      </c>
      <c r="J12" s="86">
        <f>G12+I12</f>
        <v>120.47729082146796</v>
      </c>
      <c r="K12" s="86">
        <v>4</v>
      </c>
      <c r="L12" s="89">
        <f>K12/K24*L24</f>
        <v>2.8752845333652806</v>
      </c>
      <c r="M12" s="86">
        <v>20</v>
      </c>
      <c r="N12" s="86">
        <f>M12*$N$22/$M$22</f>
        <v>28.571428571428573</v>
      </c>
      <c r="O12" s="86">
        <f>F12+H12+K12+M12</f>
        <v>77.15625</v>
      </c>
      <c r="P12" s="24">
        <f>J12+L12+N12</f>
        <v>151.9240039262618</v>
      </c>
    </row>
    <row r="13" spans="1:16" ht="30" customHeight="1" x14ac:dyDescent="0.25">
      <c r="A13" s="4">
        <v>2</v>
      </c>
      <c r="B13" s="79" t="s">
        <v>128</v>
      </c>
      <c r="C13" s="74" t="s">
        <v>127</v>
      </c>
      <c r="D13" s="49" t="s">
        <v>172</v>
      </c>
      <c r="E13" s="86">
        <v>63.76</v>
      </c>
      <c r="F13" s="86">
        <f t="shared" si="5"/>
        <v>15.94</v>
      </c>
      <c r="G13" s="86">
        <f>F13/F17*G17</f>
        <v>35.836330935251802</v>
      </c>
      <c r="H13" s="86">
        <v>0</v>
      </c>
      <c r="I13" s="86">
        <f>H13/H18*I18</f>
        <v>0</v>
      </c>
      <c r="J13" s="86">
        <f t="shared" ref="J13:J25" si="6">G13+I13</f>
        <v>35.836330935251802</v>
      </c>
      <c r="K13" s="86">
        <v>115.85</v>
      </c>
      <c r="L13" s="86">
        <f>K13/K24*L24</f>
        <v>83.275428297591944</v>
      </c>
      <c r="M13" s="86">
        <v>0</v>
      </c>
      <c r="N13" s="86">
        <f t="shared" ref="N13:N25" si="7">M13*$N$22/$M$22</f>
        <v>0</v>
      </c>
      <c r="O13" s="86">
        <f t="shared" ref="O13:O25" si="8">F13+H13+K13+M13</f>
        <v>131.79</v>
      </c>
      <c r="P13" s="24">
        <f t="shared" ref="P13:P25" si="9">J13+L13+N13</f>
        <v>119.11175923284375</v>
      </c>
    </row>
    <row r="14" spans="1:16" ht="30" customHeight="1" x14ac:dyDescent="0.25">
      <c r="A14" s="4">
        <v>3</v>
      </c>
      <c r="B14" s="64" t="s">
        <v>146</v>
      </c>
      <c r="C14" s="74" t="s">
        <v>145</v>
      </c>
      <c r="D14" s="49" t="s">
        <v>172</v>
      </c>
      <c r="E14" s="86">
        <v>79.745000000000005</v>
      </c>
      <c r="F14" s="86">
        <f t="shared" si="5"/>
        <v>19.936250000000001</v>
      </c>
      <c r="G14" s="86">
        <f>F14/F17*G17</f>
        <v>44.820705935251802</v>
      </c>
      <c r="H14" s="86">
        <v>0</v>
      </c>
      <c r="I14" s="86">
        <f>H14/H18*I18</f>
        <v>0</v>
      </c>
      <c r="J14" s="86">
        <f t="shared" si="6"/>
        <v>44.820705935251802</v>
      </c>
      <c r="K14" s="86">
        <v>1.25</v>
      </c>
      <c r="L14" s="89">
        <f>K14/K24*L24</f>
        <v>0.89852641667665023</v>
      </c>
      <c r="M14" s="86">
        <v>0</v>
      </c>
      <c r="N14" s="86">
        <f t="shared" si="7"/>
        <v>0</v>
      </c>
      <c r="O14" s="86">
        <f t="shared" si="8"/>
        <v>21.186250000000001</v>
      </c>
      <c r="P14" s="24">
        <f t="shared" si="9"/>
        <v>45.719232351928454</v>
      </c>
    </row>
    <row r="15" spans="1:16" ht="30" customHeight="1" x14ac:dyDescent="0.25">
      <c r="A15" s="4">
        <v>4</v>
      </c>
      <c r="B15" s="64" t="s">
        <v>148</v>
      </c>
      <c r="C15" s="74" t="s">
        <v>147</v>
      </c>
      <c r="D15" s="49" t="s">
        <v>172</v>
      </c>
      <c r="E15" s="86">
        <v>47.685000000000002</v>
      </c>
      <c r="F15" s="86">
        <f t="shared" si="5"/>
        <v>11.921250000000001</v>
      </c>
      <c r="G15" s="86">
        <f>F15/F17*G17</f>
        <v>26.801371402877699</v>
      </c>
      <c r="H15" s="86">
        <v>0</v>
      </c>
      <c r="I15" s="86">
        <f>H15/H18*I18</f>
        <v>0</v>
      </c>
      <c r="J15" s="86">
        <f t="shared" si="6"/>
        <v>26.801371402877699</v>
      </c>
      <c r="K15" s="86">
        <v>201.65</v>
      </c>
      <c r="L15" s="89">
        <f>K15/K24*L24</f>
        <v>144.95028153827721</v>
      </c>
      <c r="M15" s="86">
        <v>120</v>
      </c>
      <c r="N15" s="86">
        <f t="shared" si="7"/>
        <v>171.42857142857142</v>
      </c>
      <c r="O15" s="86">
        <f t="shared" si="8"/>
        <v>333.57125000000002</v>
      </c>
      <c r="P15" s="24">
        <f t="shared" si="9"/>
        <v>343.18022436972632</v>
      </c>
    </row>
    <row r="16" spans="1:16" ht="30" customHeight="1" x14ac:dyDescent="0.25">
      <c r="A16" s="4">
        <v>5</v>
      </c>
      <c r="B16" s="64" t="s">
        <v>150</v>
      </c>
      <c r="C16" s="74" t="s">
        <v>149</v>
      </c>
      <c r="D16" s="49" t="s">
        <v>172</v>
      </c>
      <c r="E16" s="86">
        <v>53.104999999999997</v>
      </c>
      <c r="F16" s="86">
        <f t="shared" si="5"/>
        <v>13.276249999999999</v>
      </c>
      <c r="G16" s="86">
        <f>F16/F17*G17</f>
        <v>29.847684352517984</v>
      </c>
      <c r="H16" s="86">
        <v>0</v>
      </c>
      <c r="I16" s="86">
        <f>H16/H18*I18</f>
        <v>0</v>
      </c>
      <c r="J16" s="86">
        <f t="shared" si="6"/>
        <v>29.847684352517984</v>
      </c>
      <c r="K16" s="86">
        <v>0</v>
      </c>
      <c r="L16" s="89">
        <f>K16/K24*L24</f>
        <v>0</v>
      </c>
      <c r="M16" s="86">
        <v>0</v>
      </c>
      <c r="N16" s="86">
        <f t="shared" si="7"/>
        <v>0</v>
      </c>
      <c r="O16" s="86">
        <f t="shared" si="8"/>
        <v>13.276249999999999</v>
      </c>
      <c r="P16" s="24">
        <f t="shared" si="9"/>
        <v>29.847684352517984</v>
      </c>
    </row>
    <row r="17" spans="1:16" ht="30" customHeight="1" x14ac:dyDescent="0.25">
      <c r="A17" s="4">
        <v>6</v>
      </c>
      <c r="B17" s="64" t="s">
        <v>142</v>
      </c>
      <c r="C17" s="74" t="s">
        <v>141</v>
      </c>
      <c r="D17" s="49" t="s">
        <v>172</v>
      </c>
      <c r="E17" s="86">
        <v>222.4</v>
      </c>
      <c r="F17" s="86">
        <f t="shared" si="5"/>
        <v>55.6</v>
      </c>
      <c r="G17" s="86">
        <v>125</v>
      </c>
      <c r="H17" s="86">
        <v>0</v>
      </c>
      <c r="I17" s="86">
        <f>H17/H18*I18</f>
        <v>0</v>
      </c>
      <c r="J17" s="86">
        <f t="shared" si="6"/>
        <v>125</v>
      </c>
      <c r="K17" s="86">
        <v>77.55</v>
      </c>
      <c r="L17" s="89">
        <f>K17/K24*L24</f>
        <v>55.74457889061938</v>
      </c>
      <c r="M17" s="86">
        <v>80</v>
      </c>
      <c r="N17" s="86">
        <f t="shared" si="7"/>
        <v>114.28571428571429</v>
      </c>
      <c r="O17" s="86">
        <f t="shared" si="8"/>
        <v>213.15</v>
      </c>
      <c r="P17" s="24">
        <f t="shared" si="9"/>
        <v>295.03029317633366</v>
      </c>
    </row>
    <row r="18" spans="1:16" ht="30" customHeight="1" x14ac:dyDescent="0.25">
      <c r="A18" s="4">
        <v>7</v>
      </c>
      <c r="B18" s="64" t="s">
        <v>109</v>
      </c>
      <c r="C18" s="74" t="s">
        <v>98</v>
      </c>
      <c r="D18" s="49" t="s">
        <v>172</v>
      </c>
      <c r="E18" s="86">
        <v>55</v>
      </c>
      <c r="F18" s="86">
        <f t="shared" si="5"/>
        <v>13.75</v>
      </c>
      <c r="G18" s="86">
        <f>F18/F17*G17</f>
        <v>30.91276978417266</v>
      </c>
      <c r="H18" s="89">
        <v>165.45</v>
      </c>
      <c r="I18" s="89">
        <v>375</v>
      </c>
      <c r="J18" s="86">
        <f t="shared" si="6"/>
        <v>405.91276978417267</v>
      </c>
      <c r="K18" s="86">
        <v>38.4</v>
      </c>
      <c r="L18" s="86">
        <f>K18/K24*L24</f>
        <v>27.602731520306698</v>
      </c>
      <c r="M18" s="89">
        <v>50</v>
      </c>
      <c r="N18" s="86">
        <f t="shared" si="7"/>
        <v>71.428571428571431</v>
      </c>
      <c r="O18" s="86">
        <f t="shared" si="8"/>
        <v>267.60000000000002</v>
      </c>
      <c r="P18" s="24">
        <f t="shared" si="9"/>
        <v>504.9440727330508</v>
      </c>
    </row>
    <row r="19" spans="1:16" ht="30" customHeight="1" x14ac:dyDescent="0.25">
      <c r="A19" s="4">
        <v>8</v>
      </c>
      <c r="B19" s="64" t="s">
        <v>114</v>
      </c>
      <c r="C19" s="74" t="s">
        <v>103</v>
      </c>
      <c r="D19" s="49" t="s">
        <v>172</v>
      </c>
      <c r="E19" s="86">
        <v>81.795000000000002</v>
      </c>
      <c r="F19" s="86">
        <f t="shared" si="5"/>
        <v>20.44875</v>
      </c>
      <c r="G19" s="86">
        <f>F19/F17*G17</f>
        <v>45.972909172661872</v>
      </c>
      <c r="H19" s="89">
        <v>87.45</v>
      </c>
      <c r="I19" s="89">
        <f>H19/H18*I18</f>
        <v>198.2094288304624</v>
      </c>
      <c r="J19" s="86">
        <f t="shared" si="6"/>
        <v>244.18233800312427</v>
      </c>
      <c r="K19" s="86">
        <v>85.8</v>
      </c>
      <c r="L19" s="86">
        <f>K19/K24*L24</f>
        <v>61.674853240685266</v>
      </c>
      <c r="M19" s="89">
        <v>40</v>
      </c>
      <c r="N19" s="86">
        <f t="shared" si="7"/>
        <v>57.142857142857146</v>
      </c>
      <c r="O19" s="86">
        <f t="shared" si="8"/>
        <v>233.69875000000002</v>
      </c>
      <c r="P19" s="24">
        <f t="shared" si="9"/>
        <v>363.00004838666672</v>
      </c>
    </row>
    <row r="20" spans="1:16" ht="30" customHeight="1" x14ac:dyDescent="0.25">
      <c r="A20" s="4">
        <v>9</v>
      </c>
      <c r="B20" s="64" t="s">
        <v>152</v>
      </c>
      <c r="C20" s="74" t="s">
        <v>151</v>
      </c>
      <c r="D20" s="49" t="s">
        <v>172</v>
      </c>
      <c r="E20" s="86">
        <v>16.5</v>
      </c>
      <c r="F20" s="86">
        <f t="shared" si="5"/>
        <v>4.125</v>
      </c>
      <c r="G20" s="86">
        <f>F20/F17*G17</f>
        <v>9.273830935251798</v>
      </c>
      <c r="H20" s="86">
        <v>0</v>
      </c>
      <c r="I20" s="86">
        <f>H20/H18*I18</f>
        <v>0</v>
      </c>
      <c r="J20" s="86">
        <f t="shared" si="6"/>
        <v>9.273830935251798</v>
      </c>
      <c r="K20" s="86">
        <v>39.299999999999997</v>
      </c>
      <c r="L20" s="89">
        <f>K20/K24*L24</f>
        <v>28.249670540313883</v>
      </c>
      <c r="M20" s="86">
        <v>0</v>
      </c>
      <c r="N20" s="86">
        <f t="shared" si="7"/>
        <v>0</v>
      </c>
      <c r="O20" s="86">
        <f t="shared" si="8"/>
        <v>43.424999999999997</v>
      </c>
      <c r="P20" s="24">
        <f t="shared" si="9"/>
        <v>37.523501475565681</v>
      </c>
    </row>
    <row r="21" spans="1:16" ht="30" customHeight="1" x14ac:dyDescent="0.25">
      <c r="A21" s="4">
        <v>10</v>
      </c>
      <c r="B21" s="79" t="s">
        <v>140</v>
      </c>
      <c r="C21" s="74" t="s">
        <v>139</v>
      </c>
      <c r="D21" s="49" t="s">
        <v>172</v>
      </c>
      <c r="E21" s="86">
        <v>55</v>
      </c>
      <c r="F21" s="86">
        <f t="shared" si="5"/>
        <v>13.75</v>
      </c>
      <c r="G21" s="86">
        <f>F21/F17*G17</f>
        <v>30.91276978417266</v>
      </c>
      <c r="H21" s="86">
        <v>136.5</v>
      </c>
      <c r="I21" s="86">
        <f>H21/H18*I18</f>
        <v>309.38349954669087</v>
      </c>
      <c r="J21" s="86">
        <f t="shared" si="6"/>
        <v>340.29626933086354</v>
      </c>
      <c r="K21" s="86">
        <v>48</v>
      </c>
      <c r="L21" s="86">
        <f>K21/K24*L24</f>
        <v>34.50341440038337</v>
      </c>
      <c r="M21" s="86">
        <v>60</v>
      </c>
      <c r="N21" s="86">
        <f t="shared" si="7"/>
        <v>85.714285714285708</v>
      </c>
      <c r="O21" s="86">
        <f t="shared" si="8"/>
        <v>258.25</v>
      </c>
      <c r="P21" s="24">
        <f t="shared" si="9"/>
        <v>460.51396944553261</v>
      </c>
    </row>
    <row r="22" spans="1:16" ht="30" customHeight="1" x14ac:dyDescent="0.25">
      <c r="A22" s="4">
        <v>11</v>
      </c>
      <c r="B22" s="79" t="s">
        <v>87</v>
      </c>
      <c r="C22" s="74" t="s">
        <v>82</v>
      </c>
      <c r="D22" s="49" t="s">
        <v>172</v>
      </c>
      <c r="E22" s="86">
        <v>16.27</v>
      </c>
      <c r="F22" s="86">
        <f t="shared" si="5"/>
        <v>4.0674999999999999</v>
      </c>
      <c r="G22" s="86">
        <f>F22/F17*G17</f>
        <v>9.1445593525179856</v>
      </c>
      <c r="H22" s="86">
        <v>27.6</v>
      </c>
      <c r="I22" s="86">
        <f>H22/H18*I18</f>
        <v>62.556663644605628</v>
      </c>
      <c r="J22" s="86">
        <f t="shared" si="6"/>
        <v>71.701222997123608</v>
      </c>
      <c r="K22" s="86">
        <v>80.400000000000006</v>
      </c>
      <c r="L22" s="86">
        <f>K22/K24*L24</f>
        <v>57.793219120642149</v>
      </c>
      <c r="M22" s="86">
        <v>140</v>
      </c>
      <c r="N22" s="86">
        <v>200</v>
      </c>
      <c r="O22" s="86">
        <f t="shared" si="8"/>
        <v>252.0675</v>
      </c>
      <c r="P22" s="24">
        <f t="shared" si="9"/>
        <v>329.49444211776574</v>
      </c>
    </row>
    <row r="23" spans="1:16" ht="30" customHeight="1" x14ac:dyDescent="0.25">
      <c r="A23" s="4">
        <v>12</v>
      </c>
      <c r="B23" s="64" t="s">
        <v>76</v>
      </c>
      <c r="C23" s="74" t="s">
        <v>72</v>
      </c>
      <c r="D23" s="49" t="s">
        <v>172</v>
      </c>
      <c r="E23" s="86">
        <v>20.5</v>
      </c>
      <c r="F23" s="86">
        <f t="shared" si="5"/>
        <v>5.125</v>
      </c>
      <c r="G23" s="86">
        <f>F23/F17*G17</f>
        <v>11.52203237410072</v>
      </c>
      <c r="H23" s="86">
        <v>48</v>
      </c>
      <c r="I23" s="86">
        <f>H23/H18*I18</f>
        <v>108.79419764279238</v>
      </c>
      <c r="J23" s="86">
        <f t="shared" si="6"/>
        <v>120.3162300168931</v>
      </c>
      <c r="K23" s="86">
        <v>26.25</v>
      </c>
      <c r="L23" s="89">
        <f>K23/K24*L24</f>
        <v>18.869054750209653</v>
      </c>
      <c r="M23" s="86">
        <v>110</v>
      </c>
      <c r="N23" s="86">
        <f t="shared" si="7"/>
        <v>157.14285714285714</v>
      </c>
      <c r="O23" s="86">
        <f t="shared" si="8"/>
        <v>189.375</v>
      </c>
      <c r="P23" s="24">
        <f t="shared" si="9"/>
        <v>296.32814190995987</v>
      </c>
    </row>
    <row r="24" spans="1:16" ht="30" customHeight="1" x14ac:dyDescent="0.25">
      <c r="A24" s="4">
        <v>13</v>
      </c>
      <c r="B24" s="64" t="s">
        <v>144</v>
      </c>
      <c r="C24" s="74" t="s">
        <v>143</v>
      </c>
      <c r="D24" s="49" t="s">
        <v>172</v>
      </c>
      <c r="E24" s="86">
        <v>75.25</v>
      </c>
      <c r="F24" s="86">
        <f t="shared" si="5"/>
        <v>18.8125</v>
      </c>
      <c r="G24" s="86">
        <f>F24/F17*G17</f>
        <v>42.29428956834532</v>
      </c>
      <c r="H24" s="86">
        <v>0</v>
      </c>
      <c r="I24" s="86">
        <f>H24/H18*I18</f>
        <v>0</v>
      </c>
      <c r="J24" s="86">
        <f t="shared" si="6"/>
        <v>42.29428956834532</v>
      </c>
      <c r="K24" s="86">
        <v>417.35</v>
      </c>
      <c r="L24" s="89">
        <v>300</v>
      </c>
      <c r="M24" s="86">
        <v>40</v>
      </c>
      <c r="N24" s="86">
        <f t="shared" si="7"/>
        <v>57.142857142857146</v>
      </c>
      <c r="O24" s="86">
        <f t="shared" si="8"/>
        <v>476.16250000000002</v>
      </c>
      <c r="P24" s="24">
        <f t="shared" si="9"/>
        <v>399.4371467112025</v>
      </c>
    </row>
    <row r="25" spans="1:16" ht="30" customHeight="1" x14ac:dyDescent="0.25">
      <c r="A25" s="116">
        <v>14</v>
      </c>
      <c r="B25" s="64" t="s">
        <v>120</v>
      </c>
      <c r="C25" s="74" t="s">
        <v>71</v>
      </c>
      <c r="D25" s="49" t="s">
        <v>172</v>
      </c>
      <c r="E25" s="87">
        <v>64.25</v>
      </c>
      <c r="F25" s="86">
        <f t="shared" si="5"/>
        <v>16.0625</v>
      </c>
      <c r="G25" s="87">
        <f>F25/F17*G17</f>
        <v>36.111735611510795</v>
      </c>
      <c r="H25" s="90">
        <v>0</v>
      </c>
      <c r="I25" s="90">
        <f>H25/H18*I18</f>
        <v>0</v>
      </c>
      <c r="J25" s="86">
        <f t="shared" si="6"/>
        <v>36.111735611510795</v>
      </c>
      <c r="K25" s="90">
        <v>38.75</v>
      </c>
      <c r="L25" s="90">
        <f>K25/K24*L24</f>
        <v>27.854318916976158</v>
      </c>
      <c r="M25" s="90">
        <v>0</v>
      </c>
      <c r="N25" s="86">
        <f t="shared" si="7"/>
        <v>0</v>
      </c>
      <c r="O25" s="86">
        <f t="shared" si="8"/>
        <v>54.8125</v>
      </c>
      <c r="P25" s="24">
        <f t="shared" si="9"/>
        <v>63.96605452848695</v>
      </c>
    </row>
    <row r="26" spans="1:16" ht="30" customHeight="1" x14ac:dyDescent="0.25">
      <c r="A26" s="175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60"/>
    </row>
  </sheetData>
  <sheetProtection algorithmName="SHA-512" hashValue="os3hhSGT4J1/Voolr9gH3o4q+eGzXdJ9f+kdM6xWCt4WyHldB80lIRc/AJfFACW/b33t/3vde147ehiPxKO5LQ==" saltValue="pSbDMmgkAZBrkb9HScZ00A==" spinCount="100000" sheet="1" objects="1" scenarios="1"/>
  <mergeCells count="10">
    <mergeCell ref="A11:D11"/>
    <mergeCell ref="K10:L10"/>
    <mergeCell ref="M10:N10"/>
    <mergeCell ref="A26:O26"/>
    <mergeCell ref="E10:I10"/>
    <mergeCell ref="A1:O1"/>
    <mergeCell ref="E2:I2"/>
    <mergeCell ref="K2:L2"/>
    <mergeCell ref="M2:N2"/>
    <mergeCell ref="A3:D3"/>
  </mergeCells>
  <phoneticPr fontId="11" type="noConversion"/>
  <pageMargins left="0.7" right="0.7" top="0.75" bottom="0.75" header="0.51180555555555496" footer="0.51180555555555496"/>
  <pageSetup paperSize="9" scale="63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1"/>
  <sheetViews>
    <sheetView zoomScaleNormal="100" workbookViewId="0">
      <selection activeCell="Q1" sqref="Q1:R1048576"/>
    </sheetView>
  </sheetViews>
  <sheetFormatPr defaultColWidth="8.5703125" defaultRowHeight="15" x14ac:dyDescent="0.25"/>
  <cols>
    <col min="1" max="1" width="3.85546875" style="1" customWidth="1"/>
    <col min="2" max="2" width="12.28515625" style="12" customWidth="1"/>
    <col min="3" max="3" width="22.7109375" style="12" customWidth="1"/>
    <col min="4" max="4" width="17.8554687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 customWidth="1"/>
    <col min="11" max="11" width="9.140625" style="12" customWidth="1"/>
    <col min="12" max="12" width="9.140625" style="27" customWidth="1"/>
    <col min="13" max="13" width="9.140625" style="12" customWidth="1"/>
    <col min="14" max="14" width="11.28515625" style="27" customWidth="1"/>
    <col min="15" max="15" width="11.7109375" style="12" customWidth="1"/>
    <col min="16" max="16" width="12.42578125" style="12" customWidth="1"/>
    <col min="17" max="17" width="15.5703125" style="103" customWidth="1"/>
  </cols>
  <sheetData>
    <row r="1" spans="1:18" s="30" customFormat="1" ht="30" customHeight="1" x14ac:dyDescent="0.25">
      <c r="A1" s="173" t="s">
        <v>208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4"/>
      <c r="P1" s="12"/>
      <c r="Q1" s="102"/>
    </row>
    <row r="2" spans="1:18" ht="35.25" customHeight="1" x14ac:dyDescent="0.25">
      <c r="A2" s="2" t="s">
        <v>43</v>
      </c>
      <c r="B2" s="10" t="s">
        <v>44</v>
      </c>
      <c r="C2" s="33" t="s">
        <v>64</v>
      </c>
      <c r="D2" s="10" t="s">
        <v>46</v>
      </c>
      <c r="E2" s="164" t="s">
        <v>47</v>
      </c>
      <c r="F2" s="164"/>
      <c r="G2" s="164"/>
      <c r="H2" s="164"/>
      <c r="I2" s="164"/>
      <c r="J2" s="11"/>
      <c r="K2" s="164" t="s">
        <v>48</v>
      </c>
      <c r="L2" s="164"/>
      <c r="M2" s="164" t="s">
        <v>49</v>
      </c>
      <c r="N2" s="164"/>
      <c r="O2" s="11"/>
      <c r="P2" s="40"/>
    </row>
    <row r="3" spans="1:18" ht="64.5" x14ac:dyDescent="0.25">
      <c r="A3" s="165" t="s">
        <v>42</v>
      </c>
      <c r="B3" s="165"/>
      <c r="C3" s="165"/>
      <c r="D3" s="165"/>
      <c r="E3" s="17" t="s">
        <v>51</v>
      </c>
      <c r="F3" s="17" t="s">
        <v>52</v>
      </c>
      <c r="G3" s="17" t="s">
        <v>53</v>
      </c>
      <c r="H3" s="17" t="s">
        <v>54</v>
      </c>
      <c r="I3" s="18" t="s">
        <v>55</v>
      </c>
      <c r="J3" s="19" t="s">
        <v>56</v>
      </c>
      <c r="K3" s="17" t="s">
        <v>51</v>
      </c>
      <c r="L3" s="20" t="s">
        <v>57</v>
      </c>
      <c r="M3" s="17" t="s">
        <v>58</v>
      </c>
      <c r="N3" s="17" t="s">
        <v>62</v>
      </c>
      <c r="O3" s="15" t="s">
        <v>50</v>
      </c>
      <c r="P3" s="16" t="s">
        <v>59</v>
      </c>
    </row>
    <row r="4" spans="1:18" ht="29.25" customHeight="1" x14ac:dyDescent="0.25">
      <c r="A4" s="4">
        <v>1</v>
      </c>
      <c r="B4" s="64" t="s">
        <v>136</v>
      </c>
      <c r="C4" s="60" t="s">
        <v>135</v>
      </c>
      <c r="D4" s="23" t="s">
        <v>172</v>
      </c>
      <c r="E4" s="93">
        <v>136.22499999999999</v>
      </c>
      <c r="F4" s="88">
        <f>E4/4</f>
        <v>34.056249999999999</v>
      </c>
      <c r="G4" s="91">
        <f>F4/$F$7*$G$7</f>
        <v>80.482689353657094</v>
      </c>
      <c r="H4" s="93">
        <v>77.55</v>
      </c>
      <c r="I4" s="108">
        <f>H4/$H$6*$I$6</f>
        <v>213.04945054945054</v>
      </c>
      <c r="J4" s="108">
        <f>G4+I4</f>
        <v>293.53213990310763</v>
      </c>
      <c r="K4" s="108">
        <v>102.2</v>
      </c>
      <c r="L4" s="108">
        <f>K4/$K$7*$L$7</f>
        <v>192.83018867924528</v>
      </c>
      <c r="M4" s="93">
        <v>110</v>
      </c>
      <c r="N4" s="109">
        <v>200</v>
      </c>
      <c r="O4" s="95">
        <f>F4+H4+K4+M4</f>
        <v>323.80624999999998</v>
      </c>
      <c r="P4" s="95">
        <f>J4+L4+N4</f>
        <v>686.36232858235292</v>
      </c>
    </row>
    <row r="5" spans="1:18" ht="27" customHeight="1" x14ac:dyDescent="0.25">
      <c r="A5" s="8">
        <v>2</v>
      </c>
      <c r="B5" s="64" t="s">
        <v>154</v>
      </c>
      <c r="C5" s="60" t="s">
        <v>153</v>
      </c>
      <c r="D5" s="23" t="s">
        <v>172</v>
      </c>
      <c r="E5" s="93">
        <v>19.074999999999999</v>
      </c>
      <c r="F5" s="88">
        <f>E5/4</f>
        <v>4.7687499999999998</v>
      </c>
      <c r="G5" s="91">
        <f>F5/$F$7*$G$7</f>
        <v>11.269644334160464</v>
      </c>
      <c r="H5" s="93">
        <v>63.75</v>
      </c>
      <c r="I5" s="108">
        <f>H5/$H$6*$I$6</f>
        <v>175.13736263736263</v>
      </c>
      <c r="J5" s="108">
        <f t="shared" ref="J5:J7" si="0">G5+I5</f>
        <v>186.40700697152309</v>
      </c>
      <c r="K5" s="108">
        <v>91.65</v>
      </c>
      <c r="L5" s="108">
        <f t="shared" ref="L5:L6" si="1">K5/$K$7*$L$7</f>
        <v>172.9245283018868</v>
      </c>
      <c r="M5" s="93">
        <v>30</v>
      </c>
      <c r="N5" s="109">
        <f>M5*$N$4/$M$4</f>
        <v>54.545454545454547</v>
      </c>
      <c r="O5" s="95">
        <f t="shared" ref="O5:O7" si="2">F5+H5+K5+M5</f>
        <v>190.16874999999999</v>
      </c>
      <c r="P5" s="95">
        <f t="shared" ref="P5:P7" si="3">J5+L5+N5</f>
        <v>413.87698981886444</v>
      </c>
    </row>
    <row r="6" spans="1:18" ht="32.25" customHeight="1" x14ac:dyDescent="0.25">
      <c r="A6" s="8">
        <v>3</v>
      </c>
      <c r="B6" s="80" t="s">
        <v>140</v>
      </c>
      <c r="C6" s="60" t="s">
        <v>139</v>
      </c>
      <c r="D6" s="23" t="s">
        <v>172</v>
      </c>
      <c r="E6" s="106">
        <v>55</v>
      </c>
      <c r="F6" s="88">
        <f>E6/4</f>
        <v>13.75</v>
      </c>
      <c r="G6" s="91">
        <f>F6/$F$7*$G$7</f>
        <v>32.494387333097016</v>
      </c>
      <c r="H6" s="106">
        <v>136.5</v>
      </c>
      <c r="I6" s="95">
        <v>375</v>
      </c>
      <c r="J6" s="108">
        <f t="shared" si="0"/>
        <v>407.494387333097</v>
      </c>
      <c r="K6" s="106">
        <v>48</v>
      </c>
      <c r="L6" s="108">
        <f t="shared" si="1"/>
        <v>90.566037735849051</v>
      </c>
      <c r="M6" s="106">
        <v>60</v>
      </c>
      <c r="N6" s="109">
        <f t="shared" ref="N6:N7" si="4">M6*$N$4/$M$4</f>
        <v>109.09090909090909</v>
      </c>
      <c r="O6" s="95">
        <f t="shared" si="2"/>
        <v>258.25</v>
      </c>
      <c r="P6" s="95">
        <f t="shared" si="3"/>
        <v>607.1513341598552</v>
      </c>
    </row>
    <row r="7" spans="1:18" ht="33" customHeight="1" x14ac:dyDescent="0.25">
      <c r="A7" s="8">
        <v>4</v>
      </c>
      <c r="B7" s="64" t="s">
        <v>156</v>
      </c>
      <c r="C7" s="60" t="s">
        <v>155</v>
      </c>
      <c r="D7" s="23" t="s">
        <v>172</v>
      </c>
      <c r="E7" s="93">
        <v>211.57499999999999</v>
      </c>
      <c r="F7" s="88">
        <f>E7/4</f>
        <v>52.893749999999997</v>
      </c>
      <c r="G7" s="91">
        <v>125</v>
      </c>
      <c r="H7" s="93">
        <v>60</v>
      </c>
      <c r="I7" s="108">
        <f>H7/$H$6*$I$6</f>
        <v>164.83516483516485</v>
      </c>
      <c r="J7" s="108">
        <f t="shared" si="0"/>
        <v>289.83516483516485</v>
      </c>
      <c r="K7" s="108">
        <v>159</v>
      </c>
      <c r="L7" s="108">
        <v>300</v>
      </c>
      <c r="M7" s="93">
        <v>30</v>
      </c>
      <c r="N7" s="109">
        <f t="shared" si="4"/>
        <v>54.545454545454547</v>
      </c>
      <c r="O7" s="95">
        <f t="shared" si="2"/>
        <v>301.89375000000001</v>
      </c>
      <c r="P7" s="95">
        <f t="shared" si="3"/>
        <v>644.38061938061935</v>
      </c>
    </row>
    <row r="8" spans="1:18" x14ac:dyDescent="0.25">
      <c r="A8" s="6"/>
      <c r="B8" s="26"/>
      <c r="C8" s="26"/>
      <c r="Q8" s="101"/>
      <c r="R8" s="101"/>
    </row>
    <row r="9" spans="1:18" ht="30" customHeight="1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</row>
    <row r="10" spans="1:18" ht="38.25" customHeight="1" x14ac:dyDescent="0.25">
      <c r="A10" s="41" t="s">
        <v>65</v>
      </c>
      <c r="B10" s="15" t="s">
        <v>44</v>
      </c>
      <c r="C10" s="42" t="s">
        <v>64</v>
      </c>
      <c r="D10" s="10" t="s">
        <v>46</v>
      </c>
      <c r="E10" s="164" t="s">
        <v>47</v>
      </c>
      <c r="F10" s="164"/>
      <c r="G10" s="164"/>
      <c r="H10" s="164"/>
      <c r="I10" s="164"/>
      <c r="J10" s="15"/>
      <c r="K10" s="164" t="s">
        <v>48</v>
      </c>
      <c r="L10" s="164"/>
      <c r="M10" s="164" t="s">
        <v>49</v>
      </c>
      <c r="N10" s="164"/>
      <c r="O10" s="15"/>
      <c r="P10" s="28"/>
    </row>
    <row r="11" spans="1:18" ht="63.6" customHeight="1" x14ac:dyDescent="0.25">
      <c r="A11" s="165" t="s">
        <v>68</v>
      </c>
      <c r="B11" s="165"/>
      <c r="C11" s="165"/>
      <c r="D11" s="165"/>
      <c r="E11" s="17" t="s">
        <v>51</v>
      </c>
      <c r="F11" s="17" t="s">
        <v>52</v>
      </c>
      <c r="G11" s="17" t="s">
        <v>53</v>
      </c>
      <c r="H11" s="17" t="s">
        <v>54</v>
      </c>
      <c r="I11" s="18" t="s">
        <v>55</v>
      </c>
      <c r="J11" s="19" t="s">
        <v>56</v>
      </c>
      <c r="K11" s="17" t="s">
        <v>51</v>
      </c>
      <c r="L11" s="20" t="s">
        <v>57</v>
      </c>
      <c r="M11" s="17" t="s">
        <v>58</v>
      </c>
      <c r="N11" s="17" t="s">
        <v>62</v>
      </c>
      <c r="O11" s="15" t="s">
        <v>50</v>
      </c>
      <c r="P11" s="15" t="s">
        <v>59</v>
      </c>
    </row>
    <row r="12" spans="1:18" ht="30" customHeight="1" x14ac:dyDescent="0.25">
      <c r="A12" s="3">
        <v>1</v>
      </c>
      <c r="B12" s="68" t="s">
        <v>158</v>
      </c>
      <c r="C12" s="60" t="s">
        <v>157</v>
      </c>
      <c r="D12" s="23" t="s">
        <v>172</v>
      </c>
      <c r="E12" s="106">
        <v>205.125</v>
      </c>
      <c r="F12" s="88">
        <f t="shared" ref="F12:F20" si="5">E12/4</f>
        <v>51.28125</v>
      </c>
      <c r="G12" s="88">
        <f>F12/$F$19*$G$19</f>
        <v>121.18929457639135</v>
      </c>
      <c r="H12" s="105">
        <v>0</v>
      </c>
      <c r="I12" s="110">
        <f>H12/H13*I13</f>
        <v>0</v>
      </c>
      <c r="J12" s="110">
        <f>G12+I12</f>
        <v>121.18929457639135</v>
      </c>
      <c r="K12" s="106">
        <v>110.45</v>
      </c>
      <c r="L12" s="95">
        <f>K12/$K$19*$L$19</f>
        <v>208.39622641509433</v>
      </c>
      <c r="M12" s="105">
        <v>0</v>
      </c>
      <c r="N12" s="95">
        <f>M12/M18*N18</f>
        <v>0</v>
      </c>
      <c r="O12" s="95">
        <f>F12+H12+K12+M12</f>
        <v>161.73124999999999</v>
      </c>
      <c r="P12" s="95">
        <f>J12+L12+N12</f>
        <v>329.58552099148568</v>
      </c>
    </row>
    <row r="13" spans="1:18" ht="30" customHeight="1" x14ac:dyDescent="0.25">
      <c r="A13" s="3">
        <v>2</v>
      </c>
      <c r="B13" s="61" t="s">
        <v>140</v>
      </c>
      <c r="C13" s="60" t="s">
        <v>139</v>
      </c>
      <c r="D13" s="23" t="s">
        <v>172</v>
      </c>
      <c r="E13" s="106">
        <v>55</v>
      </c>
      <c r="F13" s="88">
        <f t="shared" si="5"/>
        <v>13.75</v>
      </c>
      <c r="G13" s="88">
        <f t="shared" ref="G13:G18" si="6">F13/$F$19*$G$19</f>
        <v>32.494387333097016</v>
      </c>
      <c r="H13" s="106">
        <v>136.5</v>
      </c>
      <c r="I13" s="95">
        <v>375</v>
      </c>
      <c r="J13" s="110">
        <f t="shared" ref="J13:J19" si="7">G13+I13</f>
        <v>407.494387333097</v>
      </c>
      <c r="K13" s="106">
        <v>48</v>
      </c>
      <c r="L13" s="95">
        <f t="shared" ref="L13:L18" si="8">K13/$K$19*$L$19</f>
        <v>90.566037735849051</v>
      </c>
      <c r="M13" s="106">
        <v>60</v>
      </c>
      <c r="N13" s="95">
        <f>M13/$M$18*$N$18</f>
        <v>85.714285714285708</v>
      </c>
      <c r="O13" s="95">
        <f t="shared" ref="O13:O20" si="9">F13+H13+K13+M13</f>
        <v>258.25</v>
      </c>
      <c r="P13" s="95">
        <f t="shared" ref="P13:P20" si="10">J13+L13+N13</f>
        <v>583.77471078323174</v>
      </c>
    </row>
    <row r="14" spans="1:18" ht="30" customHeight="1" x14ac:dyDescent="0.25">
      <c r="A14" s="3">
        <v>3</v>
      </c>
      <c r="B14" s="66" t="s">
        <v>136</v>
      </c>
      <c r="C14" s="60" t="s">
        <v>135</v>
      </c>
      <c r="D14" s="23" t="s">
        <v>172</v>
      </c>
      <c r="E14" s="93">
        <v>136.22499999999999</v>
      </c>
      <c r="F14" s="88">
        <f t="shared" si="5"/>
        <v>34.056249999999999</v>
      </c>
      <c r="G14" s="88">
        <f t="shared" si="6"/>
        <v>80.482689353657094</v>
      </c>
      <c r="H14" s="93">
        <v>77.55</v>
      </c>
      <c r="I14" s="108">
        <f>H14/$H$13*$I$13</f>
        <v>213.04945054945054</v>
      </c>
      <c r="J14" s="110">
        <f t="shared" si="7"/>
        <v>293.53213990310763</v>
      </c>
      <c r="K14" s="108">
        <v>102.2</v>
      </c>
      <c r="L14" s="95">
        <f t="shared" si="8"/>
        <v>192.83018867924528</v>
      </c>
      <c r="M14" s="93">
        <v>110</v>
      </c>
      <c r="N14" s="95">
        <f t="shared" ref="N14:N17" si="11">M14/$M$18*$N$18</f>
        <v>157.14285714285714</v>
      </c>
      <c r="O14" s="95">
        <f t="shared" si="9"/>
        <v>323.80624999999998</v>
      </c>
      <c r="P14" s="95">
        <f t="shared" si="10"/>
        <v>643.50518572521003</v>
      </c>
    </row>
    <row r="15" spans="1:18" ht="30" customHeight="1" x14ac:dyDescent="0.25">
      <c r="A15" s="3">
        <v>4</v>
      </c>
      <c r="B15" s="66" t="s">
        <v>154</v>
      </c>
      <c r="C15" s="60" t="s">
        <v>153</v>
      </c>
      <c r="D15" s="23" t="s">
        <v>172</v>
      </c>
      <c r="E15" s="93">
        <v>19.074999999999999</v>
      </c>
      <c r="F15" s="88">
        <f t="shared" si="5"/>
        <v>4.7687499999999998</v>
      </c>
      <c r="G15" s="88">
        <f t="shared" si="6"/>
        <v>11.269644334160464</v>
      </c>
      <c r="H15" s="93">
        <v>63.75</v>
      </c>
      <c r="I15" s="108">
        <f t="shared" ref="I15:I20" si="12">H15/$H$13*$I$13</f>
        <v>175.13736263736263</v>
      </c>
      <c r="J15" s="110">
        <f t="shared" si="7"/>
        <v>186.40700697152309</v>
      </c>
      <c r="K15" s="108">
        <v>91.65</v>
      </c>
      <c r="L15" s="95">
        <f t="shared" si="8"/>
        <v>172.9245283018868</v>
      </c>
      <c r="M15" s="93">
        <v>30</v>
      </c>
      <c r="N15" s="95">
        <f t="shared" si="11"/>
        <v>42.857142857142854</v>
      </c>
      <c r="O15" s="95">
        <f t="shared" si="9"/>
        <v>190.16874999999999</v>
      </c>
      <c r="P15" s="95">
        <f t="shared" si="10"/>
        <v>402.18867813055272</v>
      </c>
    </row>
    <row r="16" spans="1:18" ht="30" customHeight="1" x14ac:dyDescent="0.25">
      <c r="A16" s="3">
        <v>5</v>
      </c>
      <c r="B16" s="66" t="s">
        <v>138</v>
      </c>
      <c r="C16" s="60" t="s">
        <v>137</v>
      </c>
      <c r="D16" s="23" t="s">
        <v>172</v>
      </c>
      <c r="E16" s="93">
        <v>20.350000000000001</v>
      </c>
      <c r="F16" s="88">
        <f t="shared" si="5"/>
        <v>5.0875000000000004</v>
      </c>
      <c r="G16" s="88">
        <f t="shared" si="6"/>
        <v>12.022923313245895</v>
      </c>
      <c r="H16" s="93">
        <v>60</v>
      </c>
      <c r="I16" s="108">
        <f t="shared" si="12"/>
        <v>164.83516483516485</v>
      </c>
      <c r="J16" s="110">
        <f t="shared" si="7"/>
        <v>176.85808814841073</v>
      </c>
      <c r="K16" s="108">
        <v>61.75</v>
      </c>
      <c r="L16" s="95">
        <f t="shared" si="8"/>
        <v>116.50943396226415</v>
      </c>
      <c r="M16" s="93">
        <v>110</v>
      </c>
      <c r="N16" s="95">
        <f t="shared" si="11"/>
        <v>157.14285714285714</v>
      </c>
      <c r="O16" s="95">
        <f t="shared" si="9"/>
        <v>236.83750000000001</v>
      </c>
      <c r="P16" s="95">
        <f t="shared" si="10"/>
        <v>450.51037925353205</v>
      </c>
    </row>
    <row r="17" spans="1:16" ht="30" customHeight="1" x14ac:dyDescent="0.25">
      <c r="A17" s="3">
        <v>6</v>
      </c>
      <c r="B17" s="61" t="s">
        <v>128</v>
      </c>
      <c r="C17" s="60" t="s">
        <v>127</v>
      </c>
      <c r="D17" s="23" t="s">
        <v>172</v>
      </c>
      <c r="E17" s="106">
        <v>63.76</v>
      </c>
      <c r="F17" s="88">
        <f t="shared" si="5"/>
        <v>15.94</v>
      </c>
      <c r="G17" s="88">
        <f t="shared" si="6"/>
        <v>37.66985702469573</v>
      </c>
      <c r="H17" s="106">
        <v>0</v>
      </c>
      <c r="I17" s="108">
        <f t="shared" si="12"/>
        <v>0</v>
      </c>
      <c r="J17" s="110">
        <f t="shared" si="7"/>
        <v>37.66985702469573</v>
      </c>
      <c r="K17" s="106">
        <v>115.85</v>
      </c>
      <c r="L17" s="95">
        <f t="shared" si="8"/>
        <v>218.58490566037736</v>
      </c>
      <c r="M17" s="106">
        <v>0</v>
      </c>
      <c r="N17" s="95">
        <f t="shared" si="11"/>
        <v>0</v>
      </c>
      <c r="O17" s="95">
        <f t="shared" si="9"/>
        <v>131.79</v>
      </c>
      <c r="P17" s="95">
        <f t="shared" si="10"/>
        <v>256.2547626850731</v>
      </c>
    </row>
    <row r="18" spans="1:16" ht="30" customHeight="1" x14ac:dyDescent="0.25">
      <c r="A18" s="3">
        <v>7</v>
      </c>
      <c r="B18" s="61" t="s">
        <v>87</v>
      </c>
      <c r="C18" s="60" t="s">
        <v>82</v>
      </c>
      <c r="D18" s="23" t="s">
        <v>172</v>
      </c>
      <c r="E18" s="106">
        <v>16.27</v>
      </c>
      <c r="F18" s="88">
        <f t="shared" si="5"/>
        <v>4.0674999999999999</v>
      </c>
      <c r="G18" s="88">
        <f t="shared" si="6"/>
        <v>9.6124305801725161</v>
      </c>
      <c r="H18" s="106">
        <v>27.6</v>
      </c>
      <c r="I18" s="108">
        <f t="shared" si="12"/>
        <v>75.824175824175825</v>
      </c>
      <c r="J18" s="110">
        <f t="shared" si="7"/>
        <v>85.436606404348339</v>
      </c>
      <c r="K18" s="106">
        <v>80.400000000000006</v>
      </c>
      <c r="L18" s="95">
        <f t="shared" si="8"/>
        <v>151.69811320754718</v>
      </c>
      <c r="M18" s="106">
        <v>140</v>
      </c>
      <c r="N18" s="95">
        <v>200</v>
      </c>
      <c r="O18" s="95">
        <f t="shared" si="9"/>
        <v>252.0675</v>
      </c>
      <c r="P18" s="95">
        <f t="shared" si="10"/>
        <v>437.13471961189555</v>
      </c>
    </row>
    <row r="19" spans="1:16" ht="30" customHeight="1" x14ac:dyDescent="0.25">
      <c r="A19" s="3">
        <v>8</v>
      </c>
      <c r="B19" s="66" t="s">
        <v>156</v>
      </c>
      <c r="C19" s="60" t="s">
        <v>155</v>
      </c>
      <c r="D19" s="23" t="s">
        <v>172</v>
      </c>
      <c r="E19" s="93">
        <v>211.57499999999999</v>
      </c>
      <c r="F19" s="88">
        <f t="shared" si="5"/>
        <v>52.893749999999997</v>
      </c>
      <c r="G19" s="91">
        <v>125</v>
      </c>
      <c r="H19" s="93">
        <v>60</v>
      </c>
      <c r="I19" s="108">
        <f t="shared" si="12"/>
        <v>164.83516483516485</v>
      </c>
      <c r="J19" s="110">
        <f t="shared" si="7"/>
        <v>289.83516483516485</v>
      </c>
      <c r="K19" s="108">
        <v>159</v>
      </c>
      <c r="L19" s="108">
        <v>300</v>
      </c>
      <c r="M19" s="93">
        <v>30</v>
      </c>
      <c r="N19" s="95">
        <f t="shared" ref="N19:N20" si="13">M19/$M$18*$N$18</f>
        <v>42.857142857142854</v>
      </c>
      <c r="O19" s="95">
        <f t="shared" si="9"/>
        <v>301.89375000000001</v>
      </c>
      <c r="P19" s="95">
        <f t="shared" si="10"/>
        <v>632.69230769230774</v>
      </c>
    </row>
    <row r="20" spans="1:16" ht="30" customHeight="1" x14ac:dyDescent="0.25">
      <c r="A20" s="3">
        <v>9</v>
      </c>
      <c r="B20" s="68" t="s">
        <v>160</v>
      </c>
      <c r="C20" s="60" t="s">
        <v>159</v>
      </c>
      <c r="D20" s="23" t="s">
        <v>172</v>
      </c>
      <c r="E20" s="106">
        <v>10</v>
      </c>
      <c r="F20" s="106">
        <f t="shared" si="5"/>
        <v>2.5</v>
      </c>
      <c r="G20" s="88">
        <f>F20/$F$19*$G$19</f>
        <v>5.9080704241994564</v>
      </c>
      <c r="H20" s="106">
        <v>0</v>
      </c>
      <c r="I20" s="108">
        <f t="shared" si="12"/>
        <v>0</v>
      </c>
      <c r="J20" s="110">
        <f>G20+I20</f>
        <v>5.9080704241994564</v>
      </c>
      <c r="K20" s="106">
        <v>38.200000000000003</v>
      </c>
      <c r="L20" s="95">
        <f>K20/$K$19*$L$19</f>
        <v>72.075471698113219</v>
      </c>
      <c r="M20" s="106">
        <v>0</v>
      </c>
      <c r="N20" s="95">
        <f t="shared" si="13"/>
        <v>0</v>
      </c>
      <c r="O20" s="95">
        <f t="shared" si="9"/>
        <v>40.700000000000003</v>
      </c>
      <c r="P20" s="95">
        <f t="shared" si="10"/>
        <v>77.98354212231267</v>
      </c>
    </row>
    <row r="21" spans="1:16" ht="30" customHeight="1" x14ac:dyDescent="0.25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3"/>
    </row>
  </sheetData>
  <sheetProtection algorithmName="SHA-512" hashValue="oLlo26J8hv4sC8RmDBb5lwe+TEZUMb9SCAYXBAvaTUBVhKtqc5vGt4k0a8+zRb6nUNB3aCDc4lRH7BJ4FsH2Ew==" saltValue="PiE0JURVm1u+bRv5PTbIaQ==" spinCount="100000" sheet="1" objects="1" scenarios="1"/>
  <mergeCells count="11">
    <mergeCell ref="A1:O1"/>
    <mergeCell ref="A11:D11"/>
    <mergeCell ref="A21:O21"/>
    <mergeCell ref="E10:I10"/>
    <mergeCell ref="K10:L10"/>
    <mergeCell ref="M10:N10"/>
    <mergeCell ref="A9:O9"/>
    <mergeCell ref="K2:L2"/>
    <mergeCell ref="M2:N2"/>
    <mergeCell ref="A3:D3"/>
    <mergeCell ref="E2:I2"/>
  </mergeCells>
  <phoneticPr fontId="11" type="noConversion"/>
  <pageMargins left="0.7" right="0.7" top="0.75" bottom="0.75" header="0.51180555555555496" footer="0.51180555555555496"/>
  <pageSetup paperSize="9" scale="56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35"/>
  <sheetViews>
    <sheetView workbookViewId="0">
      <selection activeCell="Q1" sqref="Q1:S1048576"/>
    </sheetView>
  </sheetViews>
  <sheetFormatPr defaultRowHeight="15" x14ac:dyDescent="0.25"/>
  <cols>
    <col min="1" max="1" width="3.85546875" style="1" customWidth="1"/>
    <col min="2" max="2" width="12.28515625" style="12" customWidth="1"/>
    <col min="3" max="3" width="22.7109375" style="12" customWidth="1"/>
    <col min="4" max="4" width="18.570312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/>
    <col min="11" max="11" width="9.140625" style="12"/>
    <col min="12" max="12" width="10.42578125" style="27" bestFit="1" customWidth="1"/>
    <col min="13" max="13" width="9.140625" style="12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ht="15.75" x14ac:dyDescent="0.25">
      <c r="A1" s="173" t="s">
        <v>209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4"/>
    </row>
    <row r="2" spans="1:16" x14ac:dyDescent="0.25">
      <c r="A2" s="6"/>
      <c r="B2" s="26"/>
      <c r="C2" s="26"/>
    </row>
    <row r="3" spans="1:16" ht="15.75" x14ac:dyDescent="0.2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6" ht="25.5" x14ac:dyDescent="0.25">
      <c r="A4" s="5" t="s">
        <v>65</v>
      </c>
      <c r="B4" s="15" t="s">
        <v>44</v>
      </c>
      <c r="C4" s="42" t="s">
        <v>64</v>
      </c>
      <c r="D4" s="10" t="s">
        <v>46</v>
      </c>
      <c r="E4" s="164" t="s">
        <v>47</v>
      </c>
      <c r="F4" s="164"/>
      <c r="G4" s="164"/>
      <c r="H4" s="164"/>
      <c r="I4" s="164"/>
      <c r="J4" s="15"/>
      <c r="K4" s="164" t="s">
        <v>48</v>
      </c>
      <c r="L4" s="164"/>
      <c r="M4" s="164" t="s">
        <v>49</v>
      </c>
      <c r="N4" s="164"/>
      <c r="O4" s="15"/>
      <c r="P4" s="28"/>
    </row>
    <row r="5" spans="1:16" ht="64.5" x14ac:dyDescent="0.25">
      <c r="A5" s="165" t="s">
        <v>27</v>
      </c>
      <c r="B5" s="165"/>
      <c r="C5" s="165"/>
      <c r="D5" s="165"/>
      <c r="E5" s="17" t="s">
        <v>51</v>
      </c>
      <c r="F5" s="17" t="s">
        <v>52</v>
      </c>
      <c r="G5" s="17" t="s">
        <v>53</v>
      </c>
      <c r="H5" s="17" t="s">
        <v>54</v>
      </c>
      <c r="I5" s="18" t="s">
        <v>55</v>
      </c>
      <c r="J5" s="19" t="s">
        <v>56</v>
      </c>
      <c r="K5" s="17" t="s">
        <v>51</v>
      </c>
      <c r="L5" s="20" t="s">
        <v>57</v>
      </c>
      <c r="M5" s="17" t="s">
        <v>58</v>
      </c>
      <c r="N5" s="17" t="s">
        <v>62</v>
      </c>
      <c r="O5" s="15" t="s">
        <v>50</v>
      </c>
      <c r="P5" s="15" t="s">
        <v>59</v>
      </c>
    </row>
    <row r="6" spans="1:16" ht="30" customHeight="1" x14ac:dyDescent="0.25">
      <c r="A6" s="3">
        <v>1</v>
      </c>
      <c r="B6" s="84" t="s">
        <v>107</v>
      </c>
      <c r="C6" s="81" t="s">
        <v>96</v>
      </c>
      <c r="D6" s="81" t="s">
        <v>172</v>
      </c>
      <c r="E6" s="86">
        <v>151.6</v>
      </c>
      <c r="F6" s="86">
        <f t="shared" ref="F6:F33" si="0">E6/4</f>
        <v>37.9</v>
      </c>
      <c r="G6" s="86">
        <f>F6/$F$16*$G$16</f>
        <v>46.11266577442511</v>
      </c>
      <c r="H6" s="86">
        <v>66.599999999999994</v>
      </c>
      <c r="I6" s="86">
        <f>H6/$H$33*$I$33</f>
        <v>133.19999999999999</v>
      </c>
      <c r="J6" s="86">
        <f>G6+I6</f>
        <v>179.31266577442511</v>
      </c>
      <c r="K6" s="86">
        <v>76.349999999999994</v>
      </c>
      <c r="L6" s="86">
        <f>K6/$K$24*$L$24</f>
        <v>54.88199353060979</v>
      </c>
      <c r="M6" s="89">
        <v>160</v>
      </c>
      <c r="N6" s="86">
        <f>M6*$N$30/$M$30</f>
        <v>188.23529411764707</v>
      </c>
      <c r="O6" s="86">
        <f>F6+H6+K6+M6</f>
        <v>340.85</v>
      </c>
      <c r="P6" s="86">
        <f>J6+L6+N6</f>
        <v>422.42995342268199</v>
      </c>
    </row>
    <row r="7" spans="1:16" ht="30" customHeight="1" x14ac:dyDescent="0.25">
      <c r="A7" s="3">
        <v>2</v>
      </c>
      <c r="B7" s="82" t="s">
        <v>164</v>
      </c>
      <c r="C7" s="81" t="s">
        <v>165</v>
      </c>
      <c r="D7" s="81" t="s">
        <v>172</v>
      </c>
      <c r="E7" s="86">
        <v>53.284999999999997</v>
      </c>
      <c r="F7" s="86">
        <f t="shared" si="0"/>
        <v>13.321249999999999</v>
      </c>
      <c r="G7" s="86">
        <f t="shared" ref="G7:G15" si="1">F7/$F$16*$G$16</f>
        <v>16.207872003893417</v>
      </c>
      <c r="H7" s="89">
        <v>0</v>
      </c>
      <c r="I7" s="86">
        <f t="shared" ref="I7:I32" si="2">H7/$H$33*$I$33</f>
        <v>0</v>
      </c>
      <c r="J7" s="86">
        <f t="shared" ref="J7:J33" si="3">G7+I7</f>
        <v>16.207872003893417</v>
      </c>
      <c r="K7" s="86">
        <v>43.2</v>
      </c>
      <c r="L7" s="86">
        <f t="shared" ref="L7:L23" si="4">K7/$K$24*$L$24</f>
        <v>31.053072960345034</v>
      </c>
      <c r="M7" s="89">
        <v>0</v>
      </c>
      <c r="N7" s="86">
        <f t="shared" ref="N7:N29" si="5">M7*$N$30/$M$30</f>
        <v>0</v>
      </c>
      <c r="O7" s="86">
        <f t="shared" ref="O7:O33" si="6">F7+H7+K7+M7</f>
        <v>56.521250000000002</v>
      </c>
      <c r="P7" s="86">
        <f t="shared" ref="P7:P33" si="7">J7+L7+N7</f>
        <v>47.260944964238448</v>
      </c>
    </row>
    <row r="8" spans="1:16" ht="30" customHeight="1" x14ac:dyDescent="0.25">
      <c r="A8" s="3">
        <v>3</v>
      </c>
      <c r="B8" s="82" t="s">
        <v>89</v>
      </c>
      <c r="C8" s="81" t="s">
        <v>84</v>
      </c>
      <c r="D8" s="81" t="s">
        <v>172</v>
      </c>
      <c r="E8" s="86">
        <v>10</v>
      </c>
      <c r="F8" s="86">
        <f t="shared" si="0"/>
        <v>2.5</v>
      </c>
      <c r="G8" s="86">
        <f t="shared" si="1"/>
        <v>3.041732570872369</v>
      </c>
      <c r="H8" s="89">
        <v>16.5</v>
      </c>
      <c r="I8" s="86">
        <f t="shared" si="2"/>
        <v>33</v>
      </c>
      <c r="J8" s="86">
        <f t="shared" si="3"/>
        <v>36.041732570872369</v>
      </c>
      <c r="K8" s="86">
        <v>176.95</v>
      </c>
      <c r="L8" s="86">
        <f t="shared" si="4"/>
        <v>127.19539954474661</v>
      </c>
      <c r="M8" s="89">
        <v>30</v>
      </c>
      <c r="N8" s="86">
        <f t="shared" si="5"/>
        <v>35.294117647058826</v>
      </c>
      <c r="O8" s="86">
        <f t="shared" si="6"/>
        <v>225.95</v>
      </c>
      <c r="P8" s="86">
        <f t="shared" si="7"/>
        <v>198.53124976267782</v>
      </c>
    </row>
    <row r="9" spans="1:16" ht="30" customHeight="1" x14ac:dyDescent="0.25">
      <c r="A9" s="3">
        <v>4</v>
      </c>
      <c r="B9" s="82" t="s">
        <v>168</v>
      </c>
      <c r="C9" s="81" t="s">
        <v>169</v>
      </c>
      <c r="D9" s="81" t="s">
        <v>172</v>
      </c>
      <c r="E9" s="86">
        <v>22.375</v>
      </c>
      <c r="F9" s="86">
        <f t="shared" si="0"/>
        <v>5.59375</v>
      </c>
      <c r="G9" s="86">
        <f t="shared" si="1"/>
        <v>6.8058766273269251</v>
      </c>
      <c r="H9" s="89">
        <v>31.65</v>
      </c>
      <c r="I9" s="86">
        <f t="shared" si="2"/>
        <v>63.300000000000004</v>
      </c>
      <c r="J9" s="86">
        <f t="shared" si="3"/>
        <v>70.105876627326936</v>
      </c>
      <c r="K9" s="86">
        <v>0</v>
      </c>
      <c r="L9" s="86">
        <f t="shared" si="4"/>
        <v>0</v>
      </c>
      <c r="M9" s="89">
        <v>0</v>
      </c>
      <c r="N9" s="86">
        <f t="shared" si="5"/>
        <v>0</v>
      </c>
      <c r="O9" s="86">
        <f t="shared" si="6"/>
        <v>37.243749999999999</v>
      </c>
      <c r="P9" s="86">
        <f t="shared" si="7"/>
        <v>70.105876627326936</v>
      </c>
    </row>
    <row r="10" spans="1:16" ht="30" customHeight="1" x14ac:dyDescent="0.25">
      <c r="A10" s="3">
        <v>5</v>
      </c>
      <c r="B10" s="82" t="s">
        <v>6</v>
      </c>
      <c r="C10" s="81" t="s">
        <v>7</v>
      </c>
      <c r="D10" s="81" t="s">
        <v>172</v>
      </c>
      <c r="E10" s="86">
        <v>89.2</v>
      </c>
      <c r="F10" s="86">
        <f t="shared" si="0"/>
        <v>22.3</v>
      </c>
      <c r="G10" s="86">
        <f t="shared" si="1"/>
        <v>27.132254532181534</v>
      </c>
      <c r="H10" s="86">
        <v>78.75</v>
      </c>
      <c r="I10" s="86">
        <f t="shared" si="2"/>
        <v>157.5</v>
      </c>
      <c r="J10" s="86">
        <f t="shared" si="3"/>
        <v>184.63225453218155</v>
      </c>
      <c r="K10" s="86">
        <v>43.4</v>
      </c>
      <c r="L10" s="86">
        <f t="shared" si="4"/>
        <v>31.196837187013294</v>
      </c>
      <c r="M10" s="86">
        <v>0</v>
      </c>
      <c r="N10" s="86">
        <f t="shared" si="5"/>
        <v>0</v>
      </c>
      <c r="O10" s="86">
        <f t="shared" si="6"/>
        <v>144.44999999999999</v>
      </c>
      <c r="P10" s="86">
        <f t="shared" si="7"/>
        <v>215.82909171919485</v>
      </c>
    </row>
    <row r="11" spans="1:16" ht="30" customHeight="1" x14ac:dyDescent="0.25">
      <c r="A11" s="3">
        <v>6</v>
      </c>
      <c r="B11" s="85" t="s">
        <v>134</v>
      </c>
      <c r="C11" s="81" t="s">
        <v>133</v>
      </c>
      <c r="D11" s="81" t="s">
        <v>172</v>
      </c>
      <c r="E11" s="86">
        <v>316</v>
      </c>
      <c r="F11" s="86">
        <f t="shared" si="0"/>
        <v>79</v>
      </c>
      <c r="G11" s="86">
        <f t="shared" si="1"/>
        <v>96.118749239566853</v>
      </c>
      <c r="H11" s="86">
        <v>0</v>
      </c>
      <c r="I11" s="86">
        <f t="shared" si="2"/>
        <v>0</v>
      </c>
      <c r="J11" s="86">
        <f t="shared" si="3"/>
        <v>96.118749239566853</v>
      </c>
      <c r="K11" s="86">
        <v>25</v>
      </c>
      <c r="L11" s="86">
        <f t="shared" si="4"/>
        <v>17.970528333533004</v>
      </c>
      <c r="M11" s="86">
        <v>0</v>
      </c>
      <c r="N11" s="86">
        <f t="shared" si="5"/>
        <v>0</v>
      </c>
      <c r="O11" s="86">
        <f t="shared" si="6"/>
        <v>104</v>
      </c>
      <c r="P11" s="86">
        <f t="shared" si="7"/>
        <v>114.08927757309985</v>
      </c>
    </row>
    <row r="12" spans="1:16" ht="30" customHeight="1" x14ac:dyDescent="0.25">
      <c r="A12" s="3">
        <v>7</v>
      </c>
      <c r="B12" s="82" t="s">
        <v>180</v>
      </c>
      <c r="C12" s="81" t="s">
        <v>181</v>
      </c>
      <c r="D12" s="81" t="s">
        <v>172</v>
      </c>
      <c r="E12" s="86">
        <v>29.305</v>
      </c>
      <c r="F12" s="86">
        <f t="shared" si="0"/>
        <v>7.3262499999999999</v>
      </c>
      <c r="G12" s="86">
        <f t="shared" si="1"/>
        <v>8.9137972989414767</v>
      </c>
      <c r="H12" s="86">
        <v>0</v>
      </c>
      <c r="I12" s="86">
        <f t="shared" si="2"/>
        <v>0</v>
      </c>
      <c r="J12" s="86">
        <f t="shared" si="3"/>
        <v>8.9137972989414767</v>
      </c>
      <c r="K12" s="86">
        <v>27.5</v>
      </c>
      <c r="L12" s="86">
        <f t="shared" si="4"/>
        <v>19.767581166886306</v>
      </c>
      <c r="M12" s="86">
        <v>30</v>
      </c>
      <c r="N12" s="86">
        <f t="shared" si="5"/>
        <v>35.294117647058826</v>
      </c>
      <c r="O12" s="86">
        <f t="shared" si="6"/>
        <v>64.826250000000002</v>
      </c>
      <c r="P12" s="86">
        <f t="shared" si="7"/>
        <v>63.97549611288661</v>
      </c>
    </row>
    <row r="13" spans="1:16" ht="30" customHeight="1" x14ac:dyDescent="0.25">
      <c r="A13" s="3">
        <v>8</v>
      </c>
      <c r="B13" s="82" t="s">
        <v>183</v>
      </c>
      <c r="C13" s="81" t="s">
        <v>184</v>
      </c>
      <c r="D13" s="81" t="s">
        <v>172</v>
      </c>
      <c r="E13" s="86">
        <v>118.84</v>
      </c>
      <c r="F13" s="86">
        <f t="shared" si="0"/>
        <v>29.71</v>
      </c>
      <c r="G13" s="86">
        <f t="shared" si="1"/>
        <v>36.147949872247231</v>
      </c>
      <c r="H13" s="86">
        <v>0</v>
      </c>
      <c r="I13" s="86">
        <f t="shared" si="2"/>
        <v>0</v>
      </c>
      <c r="J13" s="86">
        <f t="shared" si="3"/>
        <v>36.147949872247231</v>
      </c>
      <c r="K13" s="86">
        <v>3.15</v>
      </c>
      <c r="L13" s="86">
        <f t="shared" si="4"/>
        <v>2.2642865700251584</v>
      </c>
      <c r="M13" s="86">
        <v>20</v>
      </c>
      <c r="N13" s="86">
        <f t="shared" si="5"/>
        <v>23.529411764705884</v>
      </c>
      <c r="O13" s="86">
        <f t="shared" si="6"/>
        <v>52.86</v>
      </c>
      <c r="P13" s="86">
        <f t="shared" si="7"/>
        <v>61.941648206978272</v>
      </c>
    </row>
    <row r="14" spans="1:16" ht="30" customHeight="1" x14ac:dyDescent="0.25">
      <c r="A14" s="3">
        <v>9</v>
      </c>
      <c r="B14" s="82" t="s">
        <v>130</v>
      </c>
      <c r="C14" s="81" t="s">
        <v>129</v>
      </c>
      <c r="D14" s="81" t="s">
        <v>172</v>
      </c>
      <c r="E14" s="86">
        <v>46.465000000000003</v>
      </c>
      <c r="F14" s="86">
        <f t="shared" si="0"/>
        <v>11.616250000000001</v>
      </c>
      <c r="G14" s="86">
        <f t="shared" si="1"/>
        <v>14.133410390558463</v>
      </c>
      <c r="H14" s="86">
        <v>0</v>
      </c>
      <c r="I14" s="86">
        <f t="shared" si="2"/>
        <v>0</v>
      </c>
      <c r="J14" s="86">
        <f t="shared" si="3"/>
        <v>14.133410390558463</v>
      </c>
      <c r="K14" s="86">
        <v>85.05</v>
      </c>
      <c r="L14" s="86">
        <f t="shared" si="4"/>
        <v>61.135737390679282</v>
      </c>
      <c r="M14" s="86">
        <v>30</v>
      </c>
      <c r="N14" s="86">
        <f t="shared" si="5"/>
        <v>35.294117647058826</v>
      </c>
      <c r="O14" s="86">
        <f t="shared" si="6"/>
        <v>126.66624999999999</v>
      </c>
      <c r="P14" s="86">
        <f t="shared" si="7"/>
        <v>110.56326542829657</v>
      </c>
    </row>
    <row r="15" spans="1:16" ht="30" customHeight="1" x14ac:dyDescent="0.25">
      <c r="A15" s="3">
        <v>10</v>
      </c>
      <c r="B15" s="82" t="s">
        <v>23</v>
      </c>
      <c r="C15" s="81" t="s">
        <v>24</v>
      </c>
      <c r="D15" s="81" t="s">
        <v>172</v>
      </c>
      <c r="E15" s="86">
        <v>58.015000000000001</v>
      </c>
      <c r="F15" s="86">
        <f t="shared" si="0"/>
        <v>14.50375</v>
      </c>
      <c r="G15" s="86">
        <f t="shared" si="1"/>
        <v>17.646611509916049</v>
      </c>
      <c r="H15" s="86">
        <v>0</v>
      </c>
      <c r="I15" s="86">
        <f t="shared" si="2"/>
        <v>0</v>
      </c>
      <c r="J15" s="86">
        <f t="shared" si="3"/>
        <v>17.646611509916049</v>
      </c>
      <c r="K15" s="86">
        <v>29.75</v>
      </c>
      <c r="L15" s="86">
        <f t="shared" si="4"/>
        <v>21.384928716904277</v>
      </c>
      <c r="M15" s="86">
        <v>30</v>
      </c>
      <c r="N15" s="86">
        <f t="shared" si="5"/>
        <v>35.294117647058826</v>
      </c>
      <c r="O15" s="86">
        <f t="shared" si="6"/>
        <v>74.253749999999997</v>
      </c>
      <c r="P15" s="86">
        <f t="shared" si="7"/>
        <v>74.325657873879152</v>
      </c>
    </row>
    <row r="16" spans="1:16" ht="30" customHeight="1" x14ac:dyDescent="0.25">
      <c r="A16" s="3">
        <v>11</v>
      </c>
      <c r="B16" s="82" t="s">
        <v>94</v>
      </c>
      <c r="C16" s="81" t="s">
        <v>91</v>
      </c>
      <c r="D16" s="81" t="s">
        <v>172</v>
      </c>
      <c r="E16" s="86">
        <v>410.95</v>
      </c>
      <c r="F16" s="86">
        <f t="shared" si="0"/>
        <v>102.7375</v>
      </c>
      <c r="G16" s="86">
        <v>125</v>
      </c>
      <c r="H16" s="86">
        <v>0</v>
      </c>
      <c r="I16" s="86">
        <f t="shared" si="2"/>
        <v>0</v>
      </c>
      <c r="J16" s="86">
        <f t="shared" si="3"/>
        <v>125</v>
      </c>
      <c r="K16" s="86">
        <v>39.1</v>
      </c>
      <c r="L16" s="86">
        <f t="shared" si="4"/>
        <v>28.105906313645622</v>
      </c>
      <c r="M16" s="86">
        <v>120</v>
      </c>
      <c r="N16" s="86">
        <f t="shared" si="5"/>
        <v>141.1764705882353</v>
      </c>
      <c r="O16" s="86">
        <f t="shared" si="6"/>
        <v>261.83749999999998</v>
      </c>
      <c r="P16" s="86">
        <f t="shared" si="7"/>
        <v>294.28237690188092</v>
      </c>
    </row>
    <row r="17" spans="1:16" ht="30" customHeight="1" x14ac:dyDescent="0.25">
      <c r="A17" s="3">
        <v>12</v>
      </c>
      <c r="B17" s="82" t="s">
        <v>26</v>
      </c>
      <c r="C17" s="81" t="s">
        <v>17</v>
      </c>
      <c r="D17" s="81" t="s">
        <v>172</v>
      </c>
      <c r="E17" s="86">
        <v>74.575000000000003</v>
      </c>
      <c r="F17" s="86">
        <f t="shared" si="0"/>
        <v>18.643750000000001</v>
      </c>
      <c r="G17" s="86">
        <f t="shared" ref="G17:G33" si="8">F17/$F$16*$G$16</f>
        <v>22.68372064728069</v>
      </c>
      <c r="H17" s="86">
        <v>60</v>
      </c>
      <c r="I17" s="86">
        <f t="shared" si="2"/>
        <v>120</v>
      </c>
      <c r="J17" s="86">
        <f t="shared" si="3"/>
        <v>142.68372064728069</v>
      </c>
      <c r="K17" s="86">
        <v>12.1</v>
      </c>
      <c r="L17" s="86">
        <f t="shared" si="4"/>
        <v>8.6977357134299744</v>
      </c>
      <c r="M17" s="86">
        <v>0</v>
      </c>
      <c r="N17" s="86">
        <f t="shared" si="5"/>
        <v>0</v>
      </c>
      <c r="O17" s="86">
        <f t="shared" si="6"/>
        <v>90.743749999999991</v>
      </c>
      <c r="P17" s="86">
        <f t="shared" si="7"/>
        <v>151.38145636071067</v>
      </c>
    </row>
    <row r="18" spans="1:16" ht="30" customHeight="1" x14ac:dyDescent="0.25">
      <c r="A18" s="3">
        <v>13</v>
      </c>
      <c r="B18" s="82" t="s">
        <v>116</v>
      </c>
      <c r="C18" s="81" t="s">
        <v>105</v>
      </c>
      <c r="D18" s="81" t="s">
        <v>172</v>
      </c>
      <c r="E18" s="86">
        <v>10</v>
      </c>
      <c r="F18" s="86">
        <f t="shared" si="0"/>
        <v>2.5</v>
      </c>
      <c r="G18" s="86">
        <f t="shared" si="8"/>
        <v>3.041732570872369</v>
      </c>
      <c r="H18" s="86">
        <v>28.5</v>
      </c>
      <c r="I18" s="86">
        <f t="shared" si="2"/>
        <v>57</v>
      </c>
      <c r="J18" s="86">
        <f t="shared" si="3"/>
        <v>60.041732570872369</v>
      </c>
      <c r="K18" s="86">
        <v>57.65</v>
      </c>
      <c r="L18" s="86">
        <f t="shared" si="4"/>
        <v>41.440038337127106</v>
      </c>
      <c r="M18" s="86">
        <v>20</v>
      </c>
      <c r="N18" s="86">
        <f t="shared" si="5"/>
        <v>23.529411764705884</v>
      </c>
      <c r="O18" s="86">
        <f t="shared" si="6"/>
        <v>108.65</v>
      </c>
      <c r="P18" s="86">
        <f t="shared" si="7"/>
        <v>125.01118267270536</v>
      </c>
    </row>
    <row r="19" spans="1:16" ht="30" customHeight="1" x14ac:dyDescent="0.25">
      <c r="A19" s="3">
        <v>14</v>
      </c>
      <c r="B19" s="82" t="s">
        <v>117</v>
      </c>
      <c r="C19" s="81" t="s">
        <v>106</v>
      </c>
      <c r="D19" s="81" t="s">
        <v>172</v>
      </c>
      <c r="E19" s="86">
        <v>61</v>
      </c>
      <c r="F19" s="86">
        <f t="shared" si="0"/>
        <v>15.25</v>
      </c>
      <c r="G19" s="86">
        <f t="shared" si="8"/>
        <v>18.554568682321449</v>
      </c>
      <c r="H19" s="89">
        <v>103.8</v>
      </c>
      <c r="I19" s="86">
        <f t="shared" si="2"/>
        <v>207.6</v>
      </c>
      <c r="J19" s="86">
        <f t="shared" si="3"/>
        <v>226.15456868232144</v>
      </c>
      <c r="K19" s="86">
        <v>40.049999999999997</v>
      </c>
      <c r="L19" s="86">
        <f t="shared" si="4"/>
        <v>28.788786390319871</v>
      </c>
      <c r="M19" s="89">
        <v>50</v>
      </c>
      <c r="N19" s="86">
        <f t="shared" si="5"/>
        <v>58.823529411764703</v>
      </c>
      <c r="O19" s="86">
        <f t="shared" si="6"/>
        <v>209.1</v>
      </c>
      <c r="P19" s="86">
        <f t="shared" si="7"/>
        <v>313.76688448440603</v>
      </c>
    </row>
    <row r="20" spans="1:16" ht="30" customHeight="1" x14ac:dyDescent="0.25">
      <c r="A20" s="3">
        <v>15</v>
      </c>
      <c r="B20" s="82" t="s">
        <v>191</v>
      </c>
      <c r="C20" s="81" t="s">
        <v>192</v>
      </c>
      <c r="D20" s="81" t="s">
        <v>172</v>
      </c>
      <c r="E20" s="86">
        <v>10</v>
      </c>
      <c r="F20" s="86">
        <f t="shared" si="0"/>
        <v>2.5</v>
      </c>
      <c r="G20" s="86">
        <f t="shared" si="8"/>
        <v>3.041732570872369</v>
      </c>
      <c r="H20" s="86">
        <v>114.9</v>
      </c>
      <c r="I20" s="86">
        <f t="shared" si="2"/>
        <v>229.8</v>
      </c>
      <c r="J20" s="86">
        <f t="shared" si="3"/>
        <v>232.84173257087238</v>
      </c>
      <c r="K20" s="86">
        <v>6.5</v>
      </c>
      <c r="L20" s="86">
        <f t="shared" si="4"/>
        <v>4.6723373667185815</v>
      </c>
      <c r="M20" s="86">
        <v>0</v>
      </c>
      <c r="N20" s="86">
        <f t="shared" si="5"/>
        <v>0</v>
      </c>
      <c r="O20" s="86">
        <f t="shared" si="6"/>
        <v>123.9</v>
      </c>
      <c r="P20" s="86">
        <f t="shared" si="7"/>
        <v>237.51406993759096</v>
      </c>
    </row>
    <row r="21" spans="1:16" ht="30" customHeight="1" x14ac:dyDescent="0.25">
      <c r="A21" s="3">
        <v>16</v>
      </c>
      <c r="B21" s="82" t="s">
        <v>146</v>
      </c>
      <c r="C21" s="81" t="s">
        <v>145</v>
      </c>
      <c r="D21" s="81" t="s">
        <v>172</v>
      </c>
      <c r="E21" s="86">
        <v>79.745000000000005</v>
      </c>
      <c r="F21" s="86">
        <f t="shared" si="0"/>
        <v>19.936250000000001</v>
      </c>
      <c r="G21" s="86">
        <f t="shared" si="8"/>
        <v>24.256296386421706</v>
      </c>
      <c r="H21" s="86">
        <v>0</v>
      </c>
      <c r="I21" s="86">
        <f t="shared" si="2"/>
        <v>0</v>
      </c>
      <c r="J21" s="86">
        <f t="shared" si="3"/>
        <v>24.256296386421706</v>
      </c>
      <c r="K21" s="86">
        <v>1.25</v>
      </c>
      <c r="L21" s="86">
        <f t="shared" si="4"/>
        <v>0.89852641667665023</v>
      </c>
      <c r="M21" s="86">
        <v>0</v>
      </c>
      <c r="N21" s="86">
        <f t="shared" si="5"/>
        <v>0</v>
      </c>
      <c r="O21" s="86">
        <f t="shared" si="6"/>
        <v>21.186250000000001</v>
      </c>
      <c r="P21" s="86">
        <f t="shared" si="7"/>
        <v>25.154822803098355</v>
      </c>
    </row>
    <row r="22" spans="1:16" ht="30" customHeight="1" x14ac:dyDescent="0.25">
      <c r="A22" s="3">
        <v>17</v>
      </c>
      <c r="B22" s="82" t="s">
        <v>39</v>
      </c>
      <c r="C22" s="81" t="s">
        <v>38</v>
      </c>
      <c r="D22" s="81" t="s">
        <v>172</v>
      </c>
      <c r="E22" s="86">
        <v>90.625</v>
      </c>
      <c r="F22" s="86">
        <f t="shared" si="0"/>
        <v>22.65625</v>
      </c>
      <c r="G22" s="86">
        <f t="shared" si="8"/>
        <v>27.565701423530843</v>
      </c>
      <c r="H22" s="86">
        <v>77.400000000000006</v>
      </c>
      <c r="I22" s="86">
        <f t="shared" si="2"/>
        <v>154.80000000000001</v>
      </c>
      <c r="J22" s="86">
        <f t="shared" si="3"/>
        <v>182.36570142353085</v>
      </c>
      <c r="K22" s="86">
        <v>36.200000000000003</v>
      </c>
      <c r="L22" s="86">
        <f t="shared" si="4"/>
        <v>26.021325026955793</v>
      </c>
      <c r="M22" s="86">
        <v>0</v>
      </c>
      <c r="N22" s="86">
        <f t="shared" si="5"/>
        <v>0</v>
      </c>
      <c r="O22" s="86">
        <f t="shared" si="6"/>
        <v>136.25625000000002</v>
      </c>
      <c r="P22" s="86">
        <f t="shared" si="7"/>
        <v>208.38702645048664</v>
      </c>
    </row>
    <row r="23" spans="1:16" ht="30" customHeight="1" x14ac:dyDescent="0.25">
      <c r="A23" s="3">
        <v>18</v>
      </c>
      <c r="B23" s="82" t="s">
        <v>152</v>
      </c>
      <c r="C23" s="81" t="s">
        <v>151</v>
      </c>
      <c r="D23" s="81" t="s">
        <v>172</v>
      </c>
      <c r="E23" s="86">
        <v>16.5</v>
      </c>
      <c r="F23" s="86">
        <f t="shared" si="0"/>
        <v>4.125</v>
      </c>
      <c r="G23" s="86">
        <f t="shared" si="8"/>
        <v>5.0188587419394084</v>
      </c>
      <c r="H23" s="86">
        <v>0</v>
      </c>
      <c r="I23" s="86">
        <f t="shared" si="2"/>
        <v>0</v>
      </c>
      <c r="J23" s="86">
        <f t="shared" si="3"/>
        <v>5.0188587419394084</v>
      </c>
      <c r="K23" s="86">
        <v>39.299999999999997</v>
      </c>
      <c r="L23" s="86">
        <f t="shared" si="4"/>
        <v>28.249670540313883</v>
      </c>
      <c r="M23" s="86">
        <v>0</v>
      </c>
      <c r="N23" s="86">
        <f t="shared" si="5"/>
        <v>0</v>
      </c>
      <c r="O23" s="86">
        <f t="shared" si="6"/>
        <v>43.424999999999997</v>
      </c>
      <c r="P23" s="86">
        <f t="shared" si="7"/>
        <v>33.26852928225329</v>
      </c>
    </row>
    <row r="24" spans="1:16" ht="30" customHeight="1" x14ac:dyDescent="0.25">
      <c r="A24" s="3">
        <v>19</v>
      </c>
      <c r="B24" s="64" t="s">
        <v>144</v>
      </c>
      <c r="C24" s="83" t="s">
        <v>143</v>
      </c>
      <c r="D24" s="83" t="s">
        <v>172</v>
      </c>
      <c r="E24" s="86">
        <v>75.25</v>
      </c>
      <c r="F24" s="86">
        <f t="shared" ref="F24:F30" si="9">E24/4</f>
        <v>18.8125</v>
      </c>
      <c r="G24" s="86">
        <f t="shared" si="8"/>
        <v>22.889037595814575</v>
      </c>
      <c r="H24" s="86">
        <v>0</v>
      </c>
      <c r="I24" s="86">
        <f t="shared" si="2"/>
        <v>0</v>
      </c>
      <c r="J24" s="86">
        <f t="shared" si="3"/>
        <v>22.889037595814575</v>
      </c>
      <c r="K24" s="86">
        <v>417.35</v>
      </c>
      <c r="L24" s="89">
        <v>300</v>
      </c>
      <c r="M24" s="86">
        <v>40</v>
      </c>
      <c r="N24" s="86">
        <f t="shared" si="5"/>
        <v>47.058823529411768</v>
      </c>
      <c r="O24" s="86">
        <f t="shared" si="6"/>
        <v>476.16250000000002</v>
      </c>
      <c r="P24" s="86">
        <f t="shared" si="7"/>
        <v>369.94786112522632</v>
      </c>
    </row>
    <row r="25" spans="1:16" ht="30" customHeight="1" x14ac:dyDescent="0.25">
      <c r="A25" s="3">
        <v>20</v>
      </c>
      <c r="B25" s="64" t="s">
        <v>109</v>
      </c>
      <c r="C25" s="83" t="s">
        <v>98</v>
      </c>
      <c r="D25" s="83" t="s">
        <v>172</v>
      </c>
      <c r="E25" s="86">
        <v>55</v>
      </c>
      <c r="F25" s="86">
        <f t="shared" si="9"/>
        <v>13.75</v>
      </c>
      <c r="G25" s="86">
        <f t="shared" si="8"/>
        <v>16.729529139798032</v>
      </c>
      <c r="H25" s="89">
        <v>165.45</v>
      </c>
      <c r="I25" s="86">
        <f t="shared" si="2"/>
        <v>330.9</v>
      </c>
      <c r="J25" s="86">
        <f t="shared" si="3"/>
        <v>347.62952913979802</v>
      </c>
      <c r="K25" s="86">
        <v>38.4</v>
      </c>
      <c r="L25" s="86">
        <f t="shared" ref="L25:L33" si="10">K25/$K$24*$L$24</f>
        <v>27.602731520306698</v>
      </c>
      <c r="M25" s="89">
        <v>50</v>
      </c>
      <c r="N25" s="86">
        <f t="shared" si="5"/>
        <v>58.823529411764703</v>
      </c>
      <c r="O25" s="86">
        <f t="shared" si="6"/>
        <v>267.60000000000002</v>
      </c>
      <c r="P25" s="86">
        <f t="shared" si="7"/>
        <v>434.05579007186941</v>
      </c>
    </row>
    <row r="26" spans="1:16" ht="30" customHeight="1" x14ac:dyDescent="0.25">
      <c r="A26" s="3">
        <v>21</v>
      </c>
      <c r="B26" s="78" t="s">
        <v>185</v>
      </c>
      <c r="C26" s="83" t="s">
        <v>186</v>
      </c>
      <c r="D26" s="83" t="s">
        <v>172</v>
      </c>
      <c r="E26" s="86">
        <v>68.25</v>
      </c>
      <c r="F26" s="86">
        <f t="shared" si="9"/>
        <v>17.0625</v>
      </c>
      <c r="G26" s="86">
        <f t="shared" si="8"/>
        <v>20.759824796203919</v>
      </c>
      <c r="H26" s="86">
        <v>0</v>
      </c>
      <c r="I26" s="86">
        <f t="shared" si="2"/>
        <v>0</v>
      </c>
      <c r="J26" s="86">
        <f t="shared" si="3"/>
        <v>20.759824796203919</v>
      </c>
      <c r="K26" s="86">
        <v>70</v>
      </c>
      <c r="L26" s="86">
        <f t="shared" si="10"/>
        <v>50.317479333892415</v>
      </c>
      <c r="M26" s="86">
        <v>30</v>
      </c>
      <c r="N26" s="86">
        <f t="shared" si="5"/>
        <v>35.294117647058826</v>
      </c>
      <c r="O26" s="86">
        <f t="shared" si="6"/>
        <v>117.0625</v>
      </c>
      <c r="P26" s="86">
        <f t="shared" si="7"/>
        <v>106.37142177715516</v>
      </c>
    </row>
    <row r="27" spans="1:16" ht="30" customHeight="1" x14ac:dyDescent="0.25">
      <c r="A27" s="3">
        <v>22</v>
      </c>
      <c r="B27" s="78" t="s">
        <v>79</v>
      </c>
      <c r="C27" s="83" t="s">
        <v>75</v>
      </c>
      <c r="D27" s="83" t="s">
        <v>172</v>
      </c>
      <c r="E27" s="86">
        <v>119.35</v>
      </c>
      <c r="F27" s="86">
        <f t="shared" si="9"/>
        <v>29.837499999999999</v>
      </c>
      <c r="G27" s="86">
        <f t="shared" si="8"/>
        <v>36.303078233361724</v>
      </c>
      <c r="H27" s="89">
        <v>6.45</v>
      </c>
      <c r="I27" s="86">
        <f t="shared" si="2"/>
        <v>12.9</v>
      </c>
      <c r="J27" s="86">
        <f t="shared" si="3"/>
        <v>49.203078233361722</v>
      </c>
      <c r="K27" s="86">
        <v>26.4</v>
      </c>
      <c r="L27" s="86">
        <f t="shared" si="10"/>
        <v>18.976877920210853</v>
      </c>
      <c r="M27" s="89">
        <v>110</v>
      </c>
      <c r="N27" s="86">
        <f t="shared" si="5"/>
        <v>129.41176470588235</v>
      </c>
      <c r="O27" s="86">
        <f t="shared" si="6"/>
        <v>172.6875</v>
      </c>
      <c r="P27" s="86">
        <f t="shared" si="7"/>
        <v>197.59172085945494</v>
      </c>
    </row>
    <row r="28" spans="1:16" ht="30" customHeight="1" x14ac:dyDescent="0.25">
      <c r="A28" s="3">
        <v>23</v>
      </c>
      <c r="B28" s="78" t="s">
        <v>88</v>
      </c>
      <c r="C28" s="83" t="s">
        <v>83</v>
      </c>
      <c r="D28" s="83" t="s">
        <v>172</v>
      </c>
      <c r="E28" s="86">
        <v>18.579999999999998</v>
      </c>
      <c r="F28" s="86">
        <f t="shared" si="9"/>
        <v>4.6449999999999996</v>
      </c>
      <c r="G28" s="86">
        <f t="shared" si="8"/>
        <v>5.6515391166808611</v>
      </c>
      <c r="H28" s="89">
        <v>0</v>
      </c>
      <c r="I28" s="86">
        <f t="shared" si="2"/>
        <v>0</v>
      </c>
      <c r="J28" s="86">
        <f t="shared" si="3"/>
        <v>5.6515391166808611</v>
      </c>
      <c r="K28" s="86">
        <v>173.3</v>
      </c>
      <c r="L28" s="86">
        <f t="shared" si="10"/>
        <v>124.5717024080508</v>
      </c>
      <c r="M28" s="89">
        <v>60</v>
      </c>
      <c r="N28" s="86">
        <f t="shared" si="5"/>
        <v>70.588235294117652</v>
      </c>
      <c r="O28" s="86">
        <f t="shared" si="6"/>
        <v>237.94500000000002</v>
      </c>
      <c r="P28" s="86">
        <f t="shared" si="7"/>
        <v>200.81147681884931</v>
      </c>
    </row>
    <row r="29" spans="1:16" ht="30" customHeight="1" x14ac:dyDescent="0.25">
      <c r="A29" s="3">
        <v>24</v>
      </c>
      <c r="B29" s="78" t="s">
        <v>193</v>
      </c>
      <c r="C29" s="83" t="s">
        <v>194</v>
      </c>
      <c r="D29" s="83" t="s">
        <v>172</v>
      </c>
      <c r="E29" s="86">
        <v>46.96</v>
      </c>
      <c r="F29" s="86">
        <f t="shared" si="9"/>
        <v>11.74</v>
      </c>
      <c r="G29" s="86">
        <f t="shared" si="8"/>
        <v>14.283976152816646</v>
      </c>
      <c r="H29" s="86">
        <v>47.4</v>
      </c>
      <c r="I29" s="86">
        <f t="shared" si="2"/>
        <v>94.799999999999983</v>
      </c>
      <c r="J29" s="86">
        <f t="shared" si="3"/>
        <v>109.08397615281663</v>
      </c>
      <c r="K29" s="86">
        <v>59.85</v>
      </c>
      <c r="L29" s="86">
        <f t="shared" si="10"/>
        <v>43.021444830478018</v>
      </c>
      <c r="M29" s="86">
        <v>140</v>
      </c>
      <c r="N29" s="86">
        <f t="shared" si="5"/>
        <v>164.70588235294119</v>
      </c>
      <c r="O29" s="86">
        <f t="shared" si="6"/>
        <v>258.99</v>
      </c>
      <c r="P29" s="86">
        <f t="shared" si="7"/>
        <v>316.81130333623582</v>
      </c>
    </row>
    <row r="30" spans="1:16" ht="30" customHeight="1" x14ac:dyDescent="0.25">
      <c r="A30" s="3">
        <v>25</v>
      </c>
      <c r="B30" s="78" t="s">
        <v>8</v>
      </c>
      <c r="C30" s="83" t="s">
        <v>9</v>
      </c>
      <c r="D30" s="83" t="s">
        <v>172</v>
      </c>
      <c r="E30" s="86">
        <v>21.25</v>
      </c>
      <c r="F30" s="86">
        <f t="shared" si="9"/>
        <v>5.3125</v>
      </c>
      <c r="G30" s="86">
        <f t="shared" si="8"/>
        <v>6.4636817131037843</v>
      </c>
      <c r="H30" s="86">
        <v>186.3</v>
      </c>
      <c r="I30" s="86">
        <f t="shared" si="2"/>
        <v>372.6</v>
      </c>
      <c r="J30" s="86">
        <f t="shared" si="3"/>
        <v>379.06368171310379</v>
      </c>
      <c r="K30" s="86">
        <v>81.650000000000006</v>
      </c>
      <c r="L30" s="86">
        <f t="shared" si="10"/>
        <v>58.691745537318802</v>
      </c>
      <c r="M30" s="86">
        <v>170</v>
      </c>
      <c r="N30" s="86">
        <v>200</v>
      </c>
      <c r="O30" s="86">
        <f t="shared" si="6"/>
        <v>443.26250000000005</v>
      </c>
      <c r="P30" s="86">
        <f t="shared" si="7"/>
        <v>637.7554272504226</v>
      </c>
    </row>
    <row r="31" spans="1:16" ht="30" customHeight="1" x14ac:dyDescent="0.25">
      <c r="A31" s="3">
        <v>26</v>
      </c>
      <c r="B31" s="78" t="s">
        <v>10</v>
      </c>
      <c r="C31" s="83" t="s">
        <v>11</v>
      </c>
      <c r="D31" s="83" t="s">
        <v>172</v>
      </c>
      <c r="E31" s="86">
        <v>32.5</v>
      </c>
      <c r="F31" s="86">
        <f t="shared" si="0"/>
        <v>8.125</v>
      </c>
      <c r="G31" s="86">
        <f t="shared" si="8"/>
        <v>9.885630855335199</v>
      </c>
      <c r="H31" s="86">
        <v>0</v>
      </c>
      <c r="I31" s="86">
        <f t="shared" si="2"/>
        <v>0</v>
      </c>
      <c r="J31" s="86">
        <f t="shared" si="3"/>
        <v>9.885630855335199</v>
      </c>
      <c r="K31" s="86">
        <v>187.45</v>
      </c>
      <c r="L31" s="86">
        <f t="shared" si="10"/>
        <v>134.74302144483048</v>
      </c>
      <c r="M31" s="86">
        <v>0</v>
      </c>
      <c r="N31" s="86">
        <f t="shared" ref="N31:N33" si="11">M31*$N$30/$M$30</f>
        <v>0</v>
      </c>
      <c r="O31" s="86">
        <f t="shared" si="6"/>
        <v>195.57499999999999</v>
      </c>
      <c r="P31" s="86">
        <f t="shared" si="7"/>
        <v>144.62865230016567</v>
      </c>
    </row>
    <row r="32" spans="1:16" ht="30" customHeight="1" x14ac:dyDescent="0.25">
      <c r="A32" s="3">
        <v>27</v>
      </c>
      <c r="B32" s="78" t="s">
        <v>166</v>
      </c>
      <c r="C32" s="83" t="s">
        <v>167</v>
      </c>
      <c r="D32" s="83" t="s">
        <v>172</v>
      </c>
      <c r="E32" s="86">
        <v>10</v>
      </c>
      <c r="F32" s="86">
        <f t="shared" si="0"/>
        <v>2.5</v>
      </c>
      <c r="G32" s="86">
        <f t="shared" si="8"/>
        <v>3.041732570872369</v>
      </c>
      <c r="H32" s="86">
        <v>64.5</v>
      </c>
      <c r="I32" s="86">
        <f t="shared" si="2"/>
        <v>129</v>
      </c>
      <c r="J32" s="86">
        <f t="shared" si="3"/>
        <v>132.04173257087237</v>
      </c>
      <c r="K32" s="89">
        <v>0</v>
      </c>
      <c r="L32" s="86">
        <f t="shared" si="10"/>
        <v>0</v>
      </c>
      <c r="M32" s="86">
        <v>0</v>
      </c>
      <c r="N32" s="86">
        <f t="shared" si="11"/>
        <v>0</v>
      </c>
      <c r="O32" s="86">
        <f t="shared" si="6"/>
        <v>67</v>
      </c>
      <c r="P32" s="86">
        <f t="shared" si="7"/>
        <v>132.04173257087237</v>
      </c>
    </row>
    <row r="33" spans="1:16" ht="30" customHeight="1" x14ac:dyDescent="0.25">
      <c r="A33" s="3">
        <v>28</v>
      </c>
      <c r="B33" s="78" t="s">
        <v>4</v>
      </c>
      <c r="C33" s="83" t="s">
        <v>5</v>
      </c>
      <c r="D33" s="83" t="s">
        <v>172</v>
      </c>
      <c r="E33" s="86">
        <v>30.225000000000001</v>
      </c>
      <c r="F33" s="86">
        <f t="shared" si="0"/>
        <v>7.5562500000000004</v>
      </c>
      <c r="G33" s="86">
        <f t="shared" si="8"/>
        <v>9.1936366954617341</v>
      </c>
      <c r="H33" s="86">
        <v>187.5</v>
      </c>
      <c r="I33" s="86">
        <v>375</v>
      </c>
      <c r="J33" s="86">
        <f t="shared" si="3"/>
        <v>384.19363669546175</v>
      </c>
      <c r="K33" s="89">
        <v>40.4</v>
      </c>
      <c r="L33" s="86">
        <f t="shared" si="10"/>
        <v>29.040373786989335</v>
      </c>
      <c r="M33" s="86">
        <v>50</v>
      </c>
      <c r="N33" s="86">
        <f t="shared" si="11"/>
        <v>58.823529411764703</v>
      </c>
      <c r="O33" s="86">
        <f t="shared" si="6"/>
        <v>285.45625000000001</v>
      </c>
      <c r="P33" s="86">
        <f t="shared" si="7"/>
        <v>472.05753989421578</v>
      </c>
    </row>
    <row r="34" spans="1:16" x14ac:dyDescent="0.25">
      <c r="A34" s="7"/>
      <c r="B34" s="29"/>
      <c r="C34" s="29"/>
      <c r="D34" s="29"/>
    </row>
    <row r="35" spans="1:16" ht="21.75" customHeight="1" x14ac:dyDescent="0.25">
      <c r="A35" s="175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60"/>
    </row>
  </sheetData>
  <sheetProtection algorithmName="SHA-512" hashValue="O2D5EFNUVMGKgFnxxAwSWqywa3baDR19g3C2dVbw6m0NzWOew6AaMfgr9z9i/SVuehULrPayV6YiqsaHcWsvfQ==" saltValue="Yx3Zhj47/ylX0fWg+POKZA==" spinCount="100000" sheet="1" objects="1" scenarios="1"/>
  <mergeCells count="7">
    <mergeCell ref="A35:O35"/>
    <mergeCell ref="A5:D5"/>
    <mergeCell ref="A1:O1"/>
    <mergeCell ref="A3:O3"/>
    <mergeCell ref="E4:I4"/>
    <mergeCell ref="K4:L4"/>
    <mergeCell ref="M4:N4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27"/>
  <sheetViews>
    <sheetView workbookViewId="0">
      <selection activeCell="P2" sqref="P2"/>
    </sheetView>
  </sheetViews>
  <sheetFormatPr defaultRowHeight="15" x14ac:dyDescent="0.25"/>
  <cols>
    <col min="1" max="1" width="3.85546875" style="1" customWidth="1"/>
    <col min="2" max="2" width="12.28515625" style="12" customWidth="1"/>
    <col min="3" max="3" width="17.5703125" style="12" customWidth="1"/>
    <col min="4" max="4" width="19.710937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/>
    <col min="11" max="11" width="9.140625" style="12"/>
    <col min="12" max="12" width="11.42578125" style="27" bestFit="1" customWidth="1"/>
    <col min="13" max="13" width="9.140625" style="12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ht="15.75" x14ac:dyDescent="0.25">
      <c r="A1" s="173" t="s">
        <v>210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4"/>
    </row>
    <row r="2" spans="1:16" ht="38.25" x14ac:dyDescent="0.25">
      <c r="A2" s="2" t="s">
        <v>43</v>
      </c>
      <c r="B2" s="10" t="s">
        <v>44</v>
      </c>
      <c r="C2" s="33" t="s">
        <v>64</v>
      </c>
      <c r="D2" s="10" t="s">
        <v>46</v>
      </c>
      <c r="E2" s="172" t="s">
        <v>47</v>
      </c>
      <c r="F2" s="172"/>
      <c r="G2" s="172"/>
      <c r="H2" s="172"/>
      <c r="I2" s="172"/>
      <c r="J2" s="13"/>
      <c r="K2" s="172" t="s">
        <v>48</v>
      </c>
      <c r="L2" s="172"/>
      <c r="M2" s="172" t="s">
        <v>49</v>
      </c>
      <c r="N2" s="172"/>
      <c r="O2" s="13" t="s">
        <v>50</v>
      </c>
      <c r="P2" s="15" t="s">
        <v>59</v>
      </c>
    </row>
    <row r="3" spans="1:16" ht="64.5" x14ac:dyDescent="0.25">
      <c r="A3" s="165" t="s">
        <v>173</v>
      </c>
      <c r="B3" s="165"/>
      <c r="C3" s="165"/>
      <c r="D3" s="165"/>
      <c r="E3" s="17" t="s">
        <v>51</v>
      </c>
      <c r="F3" s="17" t="s">
        <v>52</v>
      </c>
      <c r="G3" s="17" t="s">
        <v>53</v>
      </c>
      <c r="H3" s="17" t="s">
        <v>54</v>
      </c>
      <c r="I3" s="18" t="s">
        <v>55</v>
      </c>
      <c r="J3" s="19" t="s">
        <v>56</v>
      </c>
      <c r="K3" s="17" t="s">
        <v>63</v>
      </c>
      <c r="L3" s="20" t="s">
        <v>57</v>
      </c>
      <c r="M3" s="17" t="s">
        <v>61</v>
      </c>
      <c r="N3" s="17" t="s">
        <v>62</v>
      </c>
      <c r="O3" s="21"/>
      <c r="P3" s="32"/>
    </row>
    <row r="4" spans="1:16" ht="30" customHeight="1" x14ac:dyDescent="0.25">
      <c r="A4" s="34">
        <v>1</v>
      </c>
      <c r="B4" s="36" t="s">
        <v>174</v>
      </c>
      <c r="C4" s="38" t="s">
        <v>175</v>
      </c>
      <c r="D4" s="23" t="s">
        <v>176</v>
      </c>
      <c r="E4" s="88">
        <v>90</v>
      </c>
      <c r="F4" s="88">
        <f>E4/4</f>
        <v>22.5</v>
      </c>
      <c r="G4" s="88">
        <f>F4/F5*G5</f>
        <v>51.311288483466363</v>
      </c>
      <c r="H4" s="88">
        <v>0</v>
      </c>
      <c r="I4" s="88">
        <v>0</v>
      </c>
      <c r="J4" s="88">
        <f>G4+I4</f>
        <v>51.311288483466363</v>
      </c>
      <c r="K4" s="88">
        <v>43.75</v>
      </c>
      <c r="L4" s="96">
        <v>300</v>
      </c>
      <c r="M4" s="88">
        <v>0</v>
      </c>
      <c r="N4" s="88">
        <f>M4/M5*N5</f>
        <v>0</v>
      </c>
      <c r="O4" s="88">
        <f>F4+H4+K4+M4</f>
        <v>66.25</v>
      </c>
      <c r="P4" s="88">
        <f>J4+L4+N4</f>
        <v>351.31128848346634</v>
      </c>
    </row>
    <row r="5" spans="1:16" ht="30" customHeight="1" x14ac:dyDescent="0.25">
      <c r="A5" s="35">
        <v>2</v>
      </c>
      <c r="B5" s="37" t="s">
        <v>177</v>
      </c>
      <c r="C5" s="39" t="s">
        <v>178</v>
      </c>
      <c r="D5" s="23" t="s">
        <v>176</v>
      </c>
      <c r="E5" s="88">
        <v>219.25</v>
      </c>
      <c r="F5" s="88">
        <f>E5/4</f>
        <v>54.8125</v>
      </c>
      <c r="G5" s="88">
        <v>125</v>
      </c>
      <c r="H5" s="88">
        <v>0</v>
      </c>
      <c r="I5" s="88">
        <v>0</v>
      </c>
      <c r="J5" s="88">
        <f>G5+I5</f>
        <v>125</v>
      </c>
      <c r="K5" s="88">
        <v>17.649999999999999</v>
      </c>
      <c r="L5" s="88">
        <f>K5/K4*L4</f>
        <v>121.02857142857142</v>
      </c>
      <c r="M5" s="88">
        <v>20</v>
      </c>
      <c r="N5" s="88">
        <v>200</v>
      </c>
      <c r="O5" s="88">
        <f>F5+H5+K5+M5</f>
        <v>92.462500000000006</v>
      </c>
      <c r="P5" s="88">
        <f>J5+L5+N5</f>
        <v>446.02857142857141</v>
      </c>
    </row>
    <row r="6" spans="1:16" ht="15.75" x14ac:dyDescent="0.2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67"/>
    </row>
    <row r="7" spans="1:16" ht="48" customHeight="1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7"/>
    </row>
    <row r="8" spans="1:16" ht="38.25" x14ac:dyDescent="0.25">
      <c r="A8" s="41" t="s">
        <v>65</v>
      </c>
      <c r="B8" s="15" t="s">
        <v>44</v>
      </c>
      <c r="C8" s="42" t="s">
        <v>64</v>
      </c>
      <c r="D8" s="10" t="s">
        <v>46</v>
      </c>
      <c r="E8" s="164" t="s">
        <v>47</v>
      </c>
      <c r="F8" s="164"/>
      <c r="G8" s="164"/>
      <c r="H8" s="164"/>
      <c r="I8" s="164"/>
      <c r="J8" s="15"/>
      <c r="K8" s="164" t="s">
        <v>48</v>
      </c>
      <c r="L8" s="164"/>
      <c r="M8" s="164" t="s">
        <v>49</v>
      </c>
      <c r="N8" s="164"/>
      <c r="O8" s="15"/>
      <c r="P8" s="14"/>
    </row>
    <row r="9" spans="1:16" ht="64.5" x14ac:dyDescent="0.25">
      <c r="A9" s="165" t="s">
        <v>179</v>
      </c>
      <c r="B9" s="165"/>
      <c r="C9" s="165"/>
      <c r="D9" s="165"/>
      <c r="E9" s="17" t="s">
        <v>51</v>
      </c>
      <c r="F9" s="17" t="s">
        <v>52</v>
      </c>
      <c r="G9" s="17" t="s">
        <v>53</v>
      </c>
      <c r="H9" s="17" t="s">
        <v>54</v>
      </c>
      <c r="I9" s="18" t="s">
        <v>55</v>
      </c>
      <c r="J9" s="19" t="s">
        <v>56</v>
      </c>
      <c r="K9" s="17" t="s">
        <v>51</v>
      </c>
      <c r="L9" s="20" t="s">
        <v>57</v>
      </c>
      <c r="M9" s="17" t="s">
        <v>61</v>
      </c>
      <c r="N9" s="17" t="s">
        <v>62</v>
      </c>
      <c r="O9" s="15" t="s">
        <v>50</v>
      </c>
      <c r="P9" s="15" t="s">
        <v>59</v>
      </c>
    </row>
    <row r="10" spans="1:16" ht="30" customHeight="1" x14ac:dyDescent="0.25">
      <c r="A10" s="4">
        <v>1</v>
      </c>
      <c r="B10" s="31" t="s">
        <v>180</v>
      </c>
      <c r="C10" s="22" t="s">
        <v>181</v>
      </c>
      <c r="D10" s="23" t="s">
        <v>182</v>
      </c>
      <c r="E10" s="88">
        <v>29.305</v>
      </c>
      <c r="F10" s="88">
        <f>E10/4</f>
        <v>7.3262499999999999</v>
      </c>
      <c r="G10" s="88">
        <f>F10/$F$25*$G$25</f>
        <v>11.592167721518987</v>
      </c>
      <c r="H10" s="88">
        <v>0</v>
      </c>
      <c r="I10" s="88">
        <f>H10/H11*I11</f>
        <v>0</v>
      </c>
      <c r="J10" s="88">
        <f>G10+I10</f>
        <v>11.592167721518987</v>
      </c>
      <c r="K10" s="88">
        <v>27.5</v>
      </c>
      <c r="L10" s="88">
        <f>K10/$K$21*$L$21</f>
        <v>46.623339926532921</v>
      </c>
      <c r="M10" s="88">
        <v>30</v>
      </c>
      <c r="N10" s="88">
        <f>M10/$M$11*$N$11</f>
        <v>37.5</v>
      </c>
      <c r="O10" s="88">
        <f>F10+H10+K10+M10</f>
        <v>64.826250000000002</v>
      </c>
      <c r="P10" s="88">
        <f>J10+L10+N10</f>
        <v>95.715507648051911</v>
      </c>
    </row>
    <row r="11" spans="1:16" ht="30" customHeight="1" x14ac:dyDescent="0.25">
      <c r="A11" s="4">
        <v>2</v>
      </c>
      <c r="B11" s="31" t="s">
        <v>107</v>
      </c>
      <c r="C11" s="22" t="s">
        <v>96</v>
      </c>
      <c r="D11" s="23" t="s">
        <v>182</v>
      </c>
      <c r="E11" s="88">
        <v>151.6</v>
      </c>
      <c r="F11" s="88">
        <f t="shared" ref="F11:F26" si="0">E11/4</f>
        <v>37.9</v>
      </c>
      <c r="G11" s="88">
        <f t="shared" ref="G11:G26" si="1">F11/$F$25*$G$25</f>
        <v>59.968354430379748</v>
      </c>
      <c r="H11" s="88">
        <v>66.599999999999994</v>
      </c>
      <c r="I11" s="88">
        <v>375</v>
      </c>
      <c r="J11" s="88">
        <f t="shared" ref="J11:J26" si="2">G11+I11</f>
        <v>434.96835443037975</v>
      </c>
      <c r="K11" s="88">
        <v>76.349999999999994</v>
      </c>
      <c r="L11" s="88">
        <f t="shared" ref="L11:L20" si="3">K11/$K$21*$L$21</f>
        <v>129.44334557784683</v>
      </c>
      <c r="M11" s="88">
        <v>160</v>
      </c>
      <c r="N11" s="88">
        <v>200</v>
      </c>
      <c r="O11" s="88">
        <f t="shared" ref="O11:O26" si="4">F11+H11+K11+M11</f>
        <v>340.85</v>
      </c>
      <c r="P11" s="88">
        <f t="shared" ref="P11:P26" si="5">J11+L11+N11</f>
        <v>764.4117000082266</v>
      </c>
    </row>
    <row r="12" spans="1:16" ht="30" customHeight="1" x14ac:dyDescent="0.25">
      <c r="A12" s="9">
        <v>3</v>
      </c>
      <c r="B12" s="28" t="s">
        <v>183</v>
      </c>
      <c r="C12" s="22" t="s">
        <v>184</v>
      </c>
      <c r="D12" s="23" t="s">
        <v>182</v>
      </c>
      <c r="E12" s="91">
        <v>118.84</v>
      </c>
      <c r="F12" s="88">
        <f t="shared" si="0"/>
        <v>29.71</v>
      </c>
      <c r="G12" s="88">
        <f t="shared" si="1"/>
        <v>47.009493670886073</v>
      </c>
      <c r="H12" s="91">
        <v>0</v>
      </c>
      <c r="I12" s="91">
        <f>H12/H11*I11</f>
        <v>0</v>
      </c>
      <c r="J12" s="88">
        <f t="shared" si="2"/>
        <v>47.009493670886073</v>
      </c>
      <c r="K12" s="91">
        <v>3.15</v>
      </c>
      <c r="L12" s="88">
        <f t="shared" si="3"/>
        <v>5.3404916643119531</v>
      </c>
      <c r="M12" s="91">
        <v>20</v>
      </c>
      <c r="N12" s="88">
        <f t="shared" ref="N12:N26" si="6">M12/$M$11*$N$11</f>
        <v>25</v>
      </c>
      <c r="O12" s="88">
        <f t="shared" si="4"/>
        <v>52.86</v>
      </c>
      <c r="P12" s="88">
        <f t="shared" si="5"/>
        <v>77.349985335198028</v>
      </c>
    </row>
    <row r="13" spans="1:16" ht="30" customHeight="1" x14ac:dyDescent="0.25">
      <c r="A13" s="9">
        <v>4</v>
      </c>
      <c r="B13" s="28" t="s">
        <v>86</v>
      </c>
      <c r="C13" s="22" t="s">
        <v>81</v>
      </c>
      <c r="D13" s="23" t="s">
        <v>182</v>
      </c>
      <c r="E13" s="91">
        <v>14.52</v>
      </c>
      <c r="F13" s="88">
        <f t="shared" si="0"/>
        <v>3.63</v>
      </c>
      <c r="G13" s="88">
        <f t="shared" si="1"/>
        <v>5.7436708860759493</v>
      </c>
      <c r="H13" s="91">
        <v>0</v>
      </c>
      <c r="I13" s="91">
        <f>H13/H11*I11</f>
        <v>0</v>
      </c>
      <c r="J13" s="88">
        <f t="shared" si="2"/>
        <v>5.7436708860759493</v>
      </c>
      <c r="K13" s="91">
        <v>70.75</v>
      </c>
      <c r="L13" s="88">
        <f t="shared" si="3"/>
        <v>119.94913817462562</v>
      </c>
      <c r="M13" s="91">
        <v>20</v>
      </c>
      <c r="N13" s="88">
        <f t="shared" si="6"/>
        <v>25</v>
      </c>
      <c r="O13" s="88">
        <f t="shared" si="4"/>
        <v>94.38</v>
      </c>
      <c r="P13" s="88">
        <f t="shared" si="5"/>
        <v>150.69280906070156</v>
      </c>
    </row>
    <row r="14" spans="1:16" ht="30" customHeight="1" x14ac:dyDescent="0.25">
      <c r="A14" s="9">
        <v>5</v>
      </c>
      <c r="B14" s="28" t="s">
        <v>77</v>
      </c>
      <c r="C14" s="22" t="s">
        <v>73</v>
      </c>
      <c r="D14" s="23" t="s">
        <v>182</v>
      </c>
      <c r="E14" s="91">
        <v>19.239999999999998</v>
      </c>
      <c r="F14" s="88">
        <f t="shared" si="0"/>
        <v>4.8099999999999996</v>
      </c>
      <c r="G14" s="88">
        <f t="shared" si="1"/>
        <v>7.6107594936708853</v>
      </c>
      <c r="H14" s="91">
        <v>4.95</v>
      </c>
      <c r="I14" s="91">
        <f>H14/$H$11*$I$11</f>
        <v>27.871621621621625</v>
      </c>
      <c r="J14" s="88">
        <f t="shared" si="2"/>
        <v>35.482381115292512</v>
      </c>
      <c r="K14" s="91">
        <v>30.9</v>
      </c>
      <c r="L14" s="88">
        <f t="shared" si="3"/>
        <v>52.387680135631534</v>
      </c>
      <c r="M14" s="91">
        <v>40</v>
      </c>
      <c r="N14" s="88">
        <f t="shared" si="6"/>
        <v>50</v>
      </c>
      <c r="O14" s="88">
        <f t="shared" si="4"/>
        <v>80.66</v>
      </c>
      <c r="P14" s="88">
        <f t="shared" si="5"/>
        <v>137.87006125092404</v>
      </c>
    </row>
    <row r="15" spans="1:16" ht="30" customHeight="1" x14ac:dyDescent="0.25">
      <c r="A15" s="9">
        <v>6</v>
      </c>
      <c r="B15" s="63" t="s">
        <v>197</v>
      </c>
      <c r="C15" s="22" t="s">
        <v>198</v>
      </c>
      <c r="D15" s="23" t="s">
        <v>182</v>
      </c>
      <c r="E15" s="91">
        <v>113.8</v>
      </c>
      <c r="F15" s="88">
        <f t="shared" si="0"/>
        <v>28.45</v>
      </c>
      <c r="G15" s="88">
        <f t="shared" si="1"/>
        <v>45.015822784810126</v>
      </c>
      <c r="H15" s="91">
        <v>0</v>
      </c>
      <c r="I15" s="91">
        <v>0</v>
      </c>
      <c r="J15" s="88">
        <f t="shared" si="2"/>
        <v>45.015822784810126</v>
      </c>
      <c r="K15" s="91">
        <v>114.1</v>
      </c>
      <c r="L15" s="88">
        <f t="shared" si="3"/>
        <v>193.44447584063295</v>
      </c>
      <c r="M15" s="91">
        <v>50</v>
      </c>
      <c r="N15" s="88">
        <f t="shared" si="6"/>
        <v>62.5</v>
      </c>
      <c r="O15" s="88">
        <f t="shared" si="4"/>
        <v>192.54999999999998</v>
      </c>
      <c r="P15" s="88">
        <f t="shared" si="5"/>
        <v>300.9602986254431</v>
      </c>
    </row>
    <row r="16" spans="1:16" ht="30" customHeight="1" x14ac:dyDescent="0.25">
      <c r="A16" s="9">
        <v>7</v>
      </c>
      <c r="B16" s="28" t="s">
        <v>154</v>
      </c>
      <c r="C16" s="22" t="s">
        <v>153</v>
      </c>
      <c r="D16" s="23" t="s">
        <v>182</v>
      </c>
      <c r="E16" s="91">
        <v>19.074999999999999</v>
      </c>
      <c r="F16" s="88">
        <f t="shared" si="0"/>
        <v>4.7687499999999998</v>
      </c>
      <c r="G16" s="88">
        <f t="shared" si="1"/>
        <v>7.5454905063291138</v>
      </c>
      <c r="H16" s="91">
        <v>63.75</v>
      </c>
      <c r="I16" s="91">
        <f>H16/$H$11*$I$11</f>
        <v>358.95270270270277</v>
      </c>
      <c r="J16" s="88">
        <f t="shared" si="2"/>
        <v>366.49819320903185</v>
      </c>
      <c r="K16" s="91">
        <v>91.65</v>
      </c>
      <c r="L16" s="88">
        <f t="shared" si="3"/>
        <v>155.38287651879062</v>
      </c>
      <c r="M16" s="91">
        <v>30</v>
      </c>
      <c r="N16" s="88">
        <f t="shared" si="6"/>
        <v>37.5</v>
      </c>
      <c r="O16" s="88">
        <f t="shared" si="4"/>
        <v>190.16874999999999</v>
      </c>
      <c r="P16" s="88">
        <f t="shared" si="5"/>
        <v>559.38106972782248</v>
      </c>
    </row>
    <row r="17" spans="1:16" ht="30" customHeight="1" x14ac:dyDescent="0.25">
      <c r="A17" s="9">
        <v>8</v>
      </c>
      <c r="B17" s="28" t="s">
        <v>185</v>
      </c>
      <c r="C17" s="22" t="s">
        <v>186</v>
      </c>
      <c r="D17" s="23" t="s">
        <v>182</v>
      </c>
      <c r="E17" s="91">
        <v>68.25</v>
      </c>
      <c r="F17" s="88">
        <f t="shared" si="0"/>
        <v>17.0625</v>
      </c>
      <c r="G17" s="88">
        <f t="shared" si="1"/>
        <v>26.997626582278482</v>
      </c>
      <c r="H17" s="91">
        <v>0</v>
      </c>
      <c r="I17" s="91">
        <f>H17/H11*I11</f>
        <v>0</v>
      </c>
      <c r="J17" s="88">
        <f t="shared" si="2"/>
        <v>26.997626582278482</v>
      </c>
      <c r="K17" s="91">
        <v>70</v>
      </c>
      <c r="L17" s="88">
        <f t="shared" si="3"/>
        <v>118.67759254026562</v>
      </c>
      <c r="M17" s="91">
        <v>30</v>
      </c>
      <c r="N17" s="88">
        <f t="shared" si="6"/>
        <v>37.5</v>
      </c>
      <c r="O17" s="88">
        <f t="shared" si="4"/>
        <v>117.0625</v>
      </c>
      <c r="P17" s="88">
        <f t="shared" si="5"/>
        <v>183.17521912254409</v>
      </c>
    </row>
    <row r="18" spans="1:16" ht="30" customHeight="1" x14ac:dyDescent="0.25">
      <c r="A18" s="9">
        <v>9</v>
      </c>
      <c r="B18" s="28" t="s">
        <v>164</v>
      </c>
      <c r="C18" s="22" t="s">
        <v>165</v>
      </c>
      <c r="D18" s="23" t="s">
        <v>182</v>
      </c>
      <c r="E18" s="91">
        <v>53.284999999999997</v>
      </c>
      <c r="F18" s="88">
        <f t="shared" si="0"/>
        <v>13.321249999999999</v>
      </c>
      <c r="G18" s="88">
        <f t="shared" si="1"/>
        <v>21.077927215189874</v>
      </c>
      <c r="H18" s="91">
        <v>0</v>
      </c>
      <c r="I18" s="91">
        <f>H18/H11*I11</f>
        <v>0</v>
      </c>
      <c r="J18" s="88">
        <f t="shared" si="2"/>
        <v>21.077927215189874</v>
      </c>
      <c r="K18" s="91">
        <v>43.2</v>
      </c>
      <c r="L18" s="88">
        <f t="shared" si="3"/>
        <v>73.241028539135357</v>
      </c>
      <c r="M18" s="91">
        <v>0</v>
      </c>
      <c r="N18" s="88">
        <f t="shared" si="6"/>
        <v>0</v>
      </c>
      <c r="O18" s="88">
        <f t="shared" si="4"/>
        <v>56.521250000000002</v>
      </c>
      <c r="P18" s="88">
        <f t="shared" si="5"/>
        <v>94.318955754325231</v>
      </c>
    </row>
    <row r="19" spans="1:16" ht="30" customHeight="1" x14ac:dyDescent="0.25">
      <c r="A19" s="9">
        <v>10</v>
      </c>
      <c r="B19" s="63" t="s">
        <v>120</v>
      </c>
      <c r="C19" s="22" t="s">
        <v>71</v>
      </c>
      <c r="D19" s="23" t="s">
        <v>182</v>
      </c>
      <c r="E19" s="91">
        <v>64.25</v>
      </c>
      <c r="F19" s="88">
        <f t="shared" si="0"/>
        <v>16.0625</v>
      </c>
      <c r="G19" s="88">
        <f t="shared" si="1"/>
        <v>25.415348101265824</v>
      </c>
      <c r="H19" s="91">
        <v>0</v>
      </c>
      <c r="I19" s="91">
        <v>0</v>
      </c>
      <c r="J19" s="88">
        <f t="shared" si="2"/>
        <v>25.415348101265824</v>
      </c>
      <c r="K19" s="91">
        <v>38.75</v>
      </c>
      <c r="L19" s="88">
        <f t="shared" si="3"/>
        <v>65.696524441932752</v>
      </c>
      <c r="M19" s="91">
        <v>0</v>
      </c>
      <c r="N19" s="88">
        <f t="shared" si="6"/>
        <v>0</v>
      </c>
      <c r="O19" s="88">
        <f t="shared" si="4"/>
        <v>54.8125</v>
      </c>
      <c r="P19" s="88">
        <f t="shared" si="5"/>
        <v>91.111872543198572</v>
      </c>
    </row>
    <row r="20" spans="1:16" ht="30" customHeight="1" x14ac:dyDescent="0.25">
      <c r="A20" s="9">
        <v>11</v>
      </c>
      <c r="B20" s="63" t="s">
        <v>118</v>
      </c>
      <c r="C20" s="22" t="s">
        <v>69</v>
      </c>
      <c r="D20" s="23" t="s">
        <v>182</v>
      </c>
      <c r="E20" s="91">
        <v>131.57499999999999</v>
      </c>
      <c r="F20" s="88">
        <f t="shared" si="0"/>
        <v>32.893749999999997</v>
      </c>
      <c r="G20" s="88">
        <f t="shared" si="1"/>
        <v>52.047072784810119</v>
      </c>
      <c r="H20" s="91">
        <v>0</v>
      </c>
      <c r="I20" s="91">
        <v>0</v>
      </c>
      <c r="J20" s="88">
        <f t="shared" si="2"/>
        <v>52.047072784810119</v>
      </c>
      <c r="K20" s="91">
        <v>18.899999999999999</v>
      </c>
      <c r="L20" s="88">
        <f t="shared" si="3"/>
        <v>32.042949985871715</v>
      </c>
      <c r="M20" s="91">
        <v>0</v>
      </c>
      <c r="N20" s="88">
        <f t="shared" si="6"/>
        <v>0</v>
      </c>
      <c r="O20" s="88">
        <f t="shared" si="4"/>
        <v>51.793749999999996</v>
      </c>
      <c r="P20" s="88">
        <f t="shared" si="5"/>
        <v>84.090022770681827</v>
      </c>
    </row>
    <row r="21" spans="1:16" ht="30" customHeight="1" x14ac:dyDescent="0.25">
      <c r="A21" s="9">
        <v>12</v>
      </c>
      <c r="B21" s="28" t="s">
        <v>89</v>
      </c>
      <c r="C21" s="22" t="s">
        <v>84</v>
      </c>
      <c r="D21" s="23" t="s">
        <v>182</v>
      </c>
      <c r="E21" s="91">
        <v>10</v>
      </c>
      <c r="F21" s="88">
        <f t="shared" si="0"/>
        <v>2.5</v>
      </c>
      <c r="G21" s="88">
        <f t="shared" si="1"/>
        <v>3.9556962025316458</v>
      </c>
      <c r="H21" s="91">
        <v>16.5</v>
      </c>
      <c r="I21" s="91">
        <f>H21/$H$11*$I$11</f>
        <v>92.905405405405418</v>
      </c>
      <c r="J21" s="88">
        <f t="shared" si="2"/>
        <v>96.861101607937059</v>
      </c>
      <c r="K21" s="91">
        <v>176.95</v>
      </c>
      <c r="L21" s="91">
        <v>300</v>
      </c>
      <c r="M21" s="91">
        <v>30</v>
      </c>
      <c r="N21" s="88">
        <f t="shared" si="6"/>
        <v>37.5</v>
      </c>
      <c r="O21" s="88">
        <f t="shared" si="4"/>
        <v>225.95</v>
      </c>
      <c r="P21" s="88">
        <f t="shared" si="5"/>
        <v>434.36110160793703</v>
      </c>
    </row>
    <row r="22" spans="1:16" ht="30" customHeight="1" x14ac:dyDescent="0.25">
      <c r="A22" s="9">
        <v>13</v>
      </c>
      <c r="B22" s="28" t="s">
        <v>174</v>
      </c>
      <c r="C22" s="22" t="s">
        <v>175</v>
      </c>
      <c r="D22" s="23" t="s">
        <v>182</v>
      </c>
      <c r="E22" s="91">
        <v>90</v>
      </c>
      <c r="F22" s="88">
        <f t="shared" si="0"/>
        <v>22.5</v>
      </c>
      <c r="G22" s="88">
        <f t="shared" si="1"/>
        <v>35.601265822784811</v>
      </c>
      <c r="H22" s="91">
        <v>0</v>
      </c>
      <c r="I22" s="91">
        <f>H22/H11*I11</f>
        <v>0</v>
      </c>
      <c r="J22" s="88">
        <f t="shared" si="2"/>
        <v>35.601265822784811</v>
      </c>
      <c r="K22" s="91">
        <v>43.75</v>
      </c>
      <c r="L22" s="88">
        <f t="shared" ref="L22:L26" si="7">K22/$K$21*$L$21</f>
        <v>74.173495337666012</v>
      </c>
      <c r="M22" s="91">
        <v>0</v>
      </c>
      <c r="N22" s="88">
        <f t="shared" si="6"/>
        <v>0</v>
      </c>
      <c r="O22" s="88">
        <f t="shared" si="4"/>
        <v>66.25</v>
      </c>
      <c r="P22" s="88">
        <f t="shared" si="5"/>
        <v>109.77476116045082</v>
      </c>
    </row>
    <row r="23" spans="1:16" ht="30" customHeight="1" x14ac:dyDescent="0.25">
      <c r="A23" s="9">
        <v>14</v>
      </c>
      <c r="B23" s="28" t="s">
        <v>115</v>
      </c>
      <c r="C23" s="22" t="s">
        <v>104</v>
      </c>
      <c r="D23" s="23" t="s">
        <v>182</v>
      </c>
      <c r="E23" s="91">
        <v>42.185000000000002</v>
      </c>
      <c r="F23" s="88">
        <f t="shared" si="0"/>
        <v>10.546250000000001</v>
      </c>
      <c r="G23" s="88">
        <f t="shared" si="1"/>
        <v>16.687104430379748</v>
      </c>
      <c r="H23" s="91">
        <v>32.4</v>
      </c>
      <c r="I23" s="91">
        <f>H23/$H$11*$I$11</f>
        <v>182.43243243243245</v>
      </c>
      <c r="J23" s="88">
        <f t="shared" si="2"/>
        <v>199.1195368628122</v>
      </c>
      <c r="K23" s="91">
        <v>43.45</v>
      </c>
      <c r="L23" s="88">
        <f t="shared" si="7"/>
        <v>73.664877083922022</v>
      </c>
      <c r="M23" s="91">
        <v>20</v>
      </c>
      <c r="N23" s="88">
        <f t="shared" si="6"/>
        <v>25</v>
      </c>
      <c r="O23" s="88">
        <f t="shared" si="4"/>
        <v>106.39625000000001</v>
      </c>
      <c r="P23" s="88">
        <f t="shared" si="5"/>
        <v>297.78441394673422</v>
      </c>
    </row>
    <row r="24" spans="1:16" ht="30" customHeight="1" x14ac:dyDescent="0.25">
      <c r="A24" s="9">
        <v>15</v>
      </c>
      <c r="B24" s="28" t="s">
        <v>177</v>
      </c>
      <c r="C24" s="22" t="s">
        <v>178</v>
      </c>
      <c r="D24" s="23" t="s">
        <v>182</v>
      </c>
      <c r="E24" s="91">
        <v>219.25</v>
      </c>
      <c r="F24" s="88">
        <v>54.8125</v>
      </c>
      <c r="G24" s="88">
        <f t="shared" si="1"/>
        <v>86.72863924050634</v>
      </c>
      <c r="H24" s="91">
        <v>0</v>
      </c>
      <c r="I24" s="91">
        <f>H24/H11*I11</f>
        <v>0</v>
      </c>
      <c r="J24" s="88">
        <f t="shared" si="2"/>
        <v>86.72863924050634</v>
      </c>
      <c r="K24" s="91">
        <v>17.649999999999999</v>
      </c>
      <c r="L24" s="88">
        <f t="shared" si="7"/>
        <v>29.9237072619384</v>
      </c>
      <c r="M24" s="91">
        <v>20</v>
      </c>
      <c r="N24" s="88">
        <f t="shared" si="6"/>
        <v>25</v>
      </c>
      <c r="O24" s="88">
        <f t="shared" si="4"/>
        <v>92.462500000000006</v>
      </c>
      <c r="P24" s="88">
        <f t="shared" si="5"/>
        <v>141.65234650244474</v>
      </c>
    </row>
    <row r="25" spans="1:16" ht="30" customHeight="1" x14ac:dyDescent="0.25">
      <c r="A25" s="9">
        <v>16</v>
      </c>
      <c r="B25" s="28" t="s">
        <v>134</v>
      </c>
      <c r="C25" s="22" t="s">
        <v>133</v>
      </c>
      <c r="D25" s="23" t="s">
        <v>182</v>
      </c>
      <c r="E25" s="91">
        <v>316</v>
      </c>
      <c r="F25" s="88">
        <f t="shared" si="0"/>
        <v>79</v>
      </c>
      <c r="G25" s="91">
        <v>125</v>
      </c>
      <c r="H25" s="91">
        <v>0</v>
      </c>
      <c r="I25" s="91">
        <f>H25/H11*I11</f>
        <v>0</v>
      </c>
      <c r="J25" s="88">
        <f t="shared" si="2"/>
        <v>125</v>
      </c>
      <c r="K25" s="91">
        <v>25</v>
      </c>
      <c r="L25" s="88">
        <f t="shared" si="7"/>
        <v>42.384854478666298</v>
      </c>
      <c r="M25" s="91">
        <v>0</v>
      </c>
      <c r="N25" s="88">
        <f t="shared" si="6"/>
        <v>0</v>
      </c>
      <c r="O25" s="88">
        <f t="shared" si="4"/>
        <v>104</v>
      </c>
      <c r="P25" s="88">
        <f t="shared" si="5"/>
        <v>167.38485447866628</v>
      </c>
    </row>
    <row r="26" spans="1:16" ht="30" customHeight="1" x14ac:dyDescent="0.25">
      <c r="A26" s="9">
        <v>17</v>
      </c>
      <c r="B26" s="28" t="s">
        <v>150</v>
      </c>
      <c r="C26" s="22" t="s">
        <v>149</v>
      </c>
      <c r="D26" s="23" t="s">
        <v>182</v>
      </c>
      <c r="E26" s="91">
        <v>53.104999999999997</v>
      </c>
      <c r="F26" s="88">
        <f t="shared" si="0"/>
        <v>13.276249999999999</v>
      </c>
      <c r="G26" s="88">
        <f t="shared" si="1"/>
        <v>21.006724683544302</v>
      </c>
      <c r="H26" s="91">
        <v>0</v>
      </c>
      <c r="I26" s="91">
        <f>H26/H11*I11</f>
        <v>0</v>
      </c>
      <c r="J26" s="88">
        <f t="shared" si="2"/>
        <v>21.006724683544302</v>
      </c>
      <c r="K26" s="91">
        <v>0</v>
      </c>
      <c r="L26" s="88">
        <f t="shared" si="7"/>
        <v>0</v>
      </c>
      <c r="M26" s="91">
        <v>0</v>
      </c>
      <c r="N26" s="88">
        <f t="shared" si="6"/>
        <v>0</v>
      </c>
      <c r="O26" s="88">
        <f t="shared" si="4"/>
        <v>13.276249999999999</v>
      </c>
      <c r="P26" s="88">
        <f t="shared" si="5"/>
        <v>21.006724683544302</v>
      </c>
    </row>
    <row r="27" spans="1:16" ht="45" customHeight="1" x14ac:dyDescent="0.25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</row>
  </sheetData>
  <sheetProtection algorithmName="SHA-512" hashValue="2AYgb0o7qcpLiGW/xqMx4lcd9AVtr5AAJeOovaJGSqARBInBC3w5qYpZEFjchbZKlfRUR1UCrRy81msSM/IxBw==" saltValue="M7VXieAifpqucg719InG1g==" spinCount="100000" sheet="1" objects="1" scenarios="1"/>
  <mergeCells count="12">
    <mergeCell ref="A9:D9"/>
    <mergeCell ref="A27:O27"/>
    <mergeCell ref="A6:P6"/>
    <mergeCell ref="M8:N8"/>
    <mergeCell ref="A7:O7"/>
    <mergeCell ref="E8:I8"/>
    <mergeCell ref="K8:L8"/>
    <mergeCell ref="A1:O1"/>
    <mergeCell ref="E2:I2"/>
    <mergeCell ref="K2:L2"/>
    <mergeCell ref="M2:N2"/>
    <mergeCell ref="A3:D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54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41"/>
  <sheetViews>
    <sheetView workbookViewId="0">
      <selection activeCell="J17" sqref="J17"/>
    </sheetView>
  </sheetViews>
  <sheetFormatPr defaultRowHeight="15" x14ac:dyDescent="0.25"/>
  <cols>
    <col min="1" max="1" width="3.85546875" style="1" customWidth="1"/>
    <col min="2" max="2" width="13.42578125" style="12" customWidth="1"/>
    <col min="3" max="3" width="21" style="12" customWidth="1"/>
    <col min="4" max="4" width="16.4257812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/>
    <col min="11" max="11" width="9.140625" style="12"/>
    <col min="12" max="12" width="9.140625" style="27"/>
    <col min="13" max="13" width="9.140625" style="12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ht="15.75" x14ac:dyDescent="0.25">
      <c r="A1" s="186" t="s">
        <v>201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7"/>
      <c r="P1" s="104"/>
    </row>
    <row r="2" spans="1:16" ht="38.25" x14ac:dyDescent="0.25">
      <c r="A2" s="117" t="s">
        <v>43</v>
      </c>
      <c r="B2" s="117" t="s">
        <v>44</v>
      </c>
      <c r="C2" s="118" t="s">
        <v>64</v>
      </c>
      <c r="D2" s="117" t="s">
        <v>46</v>
      </c>
      <c r="E2" s="188" t="s">
        <v>47</v>
      </c>
      <c r="F2" s="188"/>
      <c r="G2" s="188"/>
      <c r="H2" s="188"/>
      <c r="I2" s="188"/>
      <c r="J2" s="119"/>
      <c r="K2" s="188" t="s">
        <v>48</v>
      </c>
      <c r="L2" s="188"/>
      <c r="M2" s="188" t="s">
        <v>49</v>
      </c>
      <c r="N2" s="188"/>
      <c r="O2" s="119" t="s">
        <v>50</v>
      </c>
      <c r="P2" s="15" t="s">
        <v>59</v>
      </c>
    </row>
    <row r="3" spans="1:16" ht="64.5" x14ac:dyDescent="0.25">
      <c r="A3" s="189" t="s">
        <v>187</v>
      </c>
      <c r="B3" s="189"/>
      <c r="C3" s="189"/>
      <c r="D3" s="189"/>
      <c r="E3" s="120" t="s">
        <v>51</v>
      </c>
      <c r="F3" s="120" t="s">
        <v>52</v>
      </c>
      <c r="G3" s="120" t="s">
        <v>53</v>
      </c>
      <c r="H3" s="120" t="s">
        <v>54</v>
      </c>
      <c r="I3" s="111" t="s">
        <v>55</v>
      </c>
      <c r="J3" s="121" t="s">
        <v>56</v>
      </c>
      <c r="K3" s="120" t="s">
        <v>63</v>
      </c>
      <c r="L3" s="122" t="s">
        <v>57</v>
      </c>
      <c r="M3" s="120" t="s">
        <v>61</v>
      </c>
      <c r="N3" s="120" t="s">
        <v>62</v>
      </c>
      <c r="O3" s="106"/>
      <c r="P3" s="123"/>
    </row>
    <row r="4" spans="1:16" ht="26.25" x14ac:dyDescent="0.25">
      <c r="A4" s="120">
        <v>1</v>
      </c>
      <c r="B4" s="124" t="s">
        <v>188</v>
      </c>
      <c r="C4" s="125" t="s">
        <v>189</v>
      </c>
      <c r="D4" s="126" t="s">
        <v>190</v>
      </c>
      <c r="E4" s="88">
        <v>70</v>
      </c>
      <c r="F4" s="88">
        <f>E4/4</f>
        <v>17.5</v>
      </c>
      <c r="G4" s="88">
        <f>F4/F7*G7</f>
        <v>21.292127996106583</v>
      </c>
      <c r="H4" s="88">
        <v>160.05000000000001</v>
      </c>
      <c r="I4" s="88">
        <v>375</v>
      </c>
      <c r="J4" s="88">
        <f>G4+I4</f>
        <v>396.29212799610656</v>
      </c>
      <c r="K4" s="88">
        <v>83.85</v>
      </c>
      <c r="L4" s="96">
        <v>300</v>
      </c>
      <c r="M4" s="88">
        <v>110</v>
      </c>
      <c r="N4" s="88">
        <f>M4/M5*N5</f>
        <v>137.5</v>
      </c>
      <c r="O4" s="88">
        <f>F4+H4+K4+M4</f>
        <v>371.4</v>
      </c>
      <c r="P4" s="88">
        <f>J4+L4+N4</f>
        <v>833.7921279961065</v>
      </c>
    </row>
    <row r="5" spans="1:16" ht="26.25" x14ac:dyDescent="0.25">
      <c r="A5" s="127">
        <v>2</v>
      </c>
      <c r="B5" s="128" t="s">
        <v>107</v>
      </c>
      <c r="C5" s="129" t="s">
        <v>96</v>
      </c>
      <c r="D5" s="126" t="s">
        <v>190</v>
      </c>
      <c r="E5" s="88">
        <v>151.6</v>
      </c>
      <c r="F5" s="88">
        <f>E5/4</f>
        <v>37.9</v>
      </c>
      <c r="G5" s="88">
        <f>F5/F7*G7</f>
        <v>46.11266577442511</v>
      </c>
      <c r="H5" s="88">
        <v>66.599999999999994</v>
      </c>
      <c r="I5" s="88">
        <f>H5/H4*I4</f>
        <v>156.04498594189312</v>
      </c>
      <c r="J5" s="88">
        <f t="shared" ref="J5:J10" si="0">G5+I5</f>
        <v>202.15765171631824</v>
      </c>
      <c r="K5" s="88">
        <v>76.349999999999994</v>
      </c>
      <c r="L5" s="88">
        <f>K5/K4*L4</f>
        <v>273.1663685152057</v>
      </c>
      <c r="M5" s="88">
        <v>160</v>
      </c>
      <c r="N5" s="88">
        <v>200</v>
      </c>
      <c r="O5" s="88">
        <f>F5+H5+K5+M5</f>
        <v>340.85</v>
      </c>
      <c r="P5" s="88">
        <f t="shared" ref="P5:P10" si="1">J5+L5+N5</f>
        <v>675.32402023152395</v>
      </c>
    </row>
    <row r="6" spans="1:16" ht="26.25" x14ac:dyDescent="0.25">
      <c r="A6" s="130">
        <v>3</v>
      </c>
      <c r="B6" s="131" t="s">
        <v>191</v>
      </c>
      <c r="C6" s="132" t="s">
        <v>192</v>
      </c>
      <c r="D6" s="133" t="s">
        <v>190</v>
      </c>
      <c r="E6" s="107">
        <v>10</v>
      </c>
      <c r="F6" s="88">
        <f t="shared" ref="F6:F10" si="2">E6/4</f>
        <v>2.5</v>
      </c>
      <c r="G6" s="107">
        <f>F6/F7*G7</f>
        <v>3.041732570872369</v>
      </c>
      <c r="H6" s="107">
        <v>114.9</v>
      </c>
      <c r="I6" s="107">
        <f>H6/H4*I4</f>
        <v>269.21274601686969</v>
      </c>
      <c r="J6" s="88">
        <f t="shared" si="0"/>
        <v>272.25447858774203</v>
      </c>
      <c r="K6" s="107">
        <v>6.5</v>
      </c>
      <c r="L6" s="107">
        <f>K6/K4*L4</f>
        <v>23.255813953488371</v>
      </c>
      <c r="M6" s="94">
        <v>0</v>
      </c>
      <c r="N6" s="94">
        <f>M6/M5*N5</f>
        <v>0</v>
      </c>
      <c r="O6" s="88">
        <f t="shared" ref="O6:O10" si="3">F6+H6+K6+M6</f>
        <v>123.9</v>
      </c>
      <c r="P6" s="88">
        <f t="shared" si="1"/>
        <v>295.5102925412304</v>
      </c>
    </row>
    <row r="7" spans="1:16" ht="26.25" x14ac:dyDescent="0.25">
      <c r="A7" s="130">
        <v>4</v>
      </c>
      <c r="B7" s="131" t="s">
        <v>94</v>
      </c>
      <c r="C7" s="132" t="s">
        <v>91</v>
      </c>
      <c r="D7" s="133" t="s">
        <v>190</v>
      </c>
      <c r="E7" s="107">
        <v>410.95</v>
      </c>
      <c r="F7" s="88">
        <f t="shared" si="2"/>
        <v>102.7375</v>
      </c>
      <c r="G7" s="107">
        <v>125</v>
      </c>
      <c r="H7" s="107">
        <v>0</v>
      </c>
      <c r="I7" s="107">
        <f>H7/H4*I4</f>
        <v>0</v>
      </c>
      <c r="J7" s="88">
        <f t="shared" si="0"/>
        <v>125</v>
      </c>
      <c r="K7" s="107">
        <v>39.1</v>
      </c>
      <c r="L7" s="107">
        <f>K7/K4*L4</f>
        <v>139.89266547406083</v>
      </c>
      <c r="M7" s="94">
        <v>120</v>
      </c>
      <c r="N7" s="94">
        <f>M7/M5*N5</f>
        <v>150</v>
      </c>
      <c r="O7" s="88">
        <f t="shared" si="3"/>
        <v>261.83749999999998</v>
      </c>
      <c r="P7" s="88">
        <f t="shared" si="1"/>
        <v>414.89266547406083</v>
      </c>
    </row>
    <row r="8" spans="1:16" ht="26.25" x14ac:dyDescent="0.25">
      <c r="A8" s="130">
        <v>5</v>
      </c>
      <c r="B8" s="131" t="s">
        <v>193</v>
      </c>
      <c r="C8" s="132" t="s">
        <v>194</v>
      </c>
      <c r="D8" s="133" t="s">
        <v>190</v>
      </c>
      <c r="E8" s="107">
        <v>46.96</v>
      </c>
      <c r="F8" s="88">
        <f t="shared" si="2"/>
        <v>11.74</v>
      </c>
      <c r="G8" s="107">
        <f>F8/F7*G7</f>
        <v>14.283976152816646</v>
      </c>
      <c r="H8" s="107">
        <v>47.4</v>
      </c>
      <c r="I8" s="107">
        <f>H8/H4*I4</f>
        <v>111.05904404873476</v>
      </c>
      <c r="J8" s="88">
        <f t="shared" si="0"/>
        <v>125.34302020155141</v>
      </c>
      <c r="K8" s="107">
        <v>59.85</v>
      </c>
      <c r="L8" s="107">
        <f>K8/K4*L4</f>
        <v>214.13237924865831</v>
      </c>
      <c r="M8" s="94">
        <v>140</v>
      </c>
      <c r="N8" s="94">
        <f>M8/M5*N5</f>
        <v>175</v>
      </c>
      <c r="O8" s="88">
        <f t="shared" si="3"/>
        <v>258.99</v>
      </c>
      <c r="P8" s="88">
        <f t="shared" si="1"/>
        <v>514.47539945020969</v>
      </c>
    </row>
    <row r="9" spans="1:16" ht="26.25" x14ac:dyDescent="0.25">
      <c r="A9" s="130">
        <v>6</v>
      </c>
      <c r="B9" s="131" t="s">
        <v>195</v>
      </c>
      <c r="C9" s="132" t="s">
        <v>196</v>
      </c>
      <c r="D9" s="133" t="s">
        <v>190</v>
      </c>
      <c r="E9" s="107">
        <v>80.7</v>
      </c>
      <c r="F9" s="88">
        <f t="shared" si="2"/>
        <v>20.175000000000001</v>
      </c>
      <c r="G9" s="107">
        <f>F9/F7*G7</f>
        <v>24.546781846940018</v>
      </c>
      <c r="H9" s="107">
        <v>0</v>
      </c>
      <c r="I9" s="107">
        <f>H9/H4*I4</f>
        <v>0</v>
      </c>
      <c r="J9" s="88">
        <f t="shared" si="0"/>
        <v>24.546781846940018</v>
      </c>
      <c r="K9" s="107">
        <v>31</v>
      </c>
      <c r="L9" s="107">
        <f>K9/K4*L4</f>
        <v>110.91234347048301</v>
      </c>
      <c r="M9" s="94">
        <v>0</v>
      </c>
      <c r="N9" s="94">
        <f>M9/M5*N5</f>
        <v>0</v>
      </c>
      <c r="O9" s="88">
        <f t="shared" si="3"/>
        <v>51.174999999999997</v>
      </c>
      <c r="P9" s="88">
        <f t="shared" si="1"/>
        <v>135.45912531742303</v>
      </c>
    </row>
    <row r="10" spans="1:16" ht="26.25" x14ac:dyDescent="0.25">
      <c r="A10" s="134">
        <v>7</v>
      </c>
      <c r="B10" s="135" t="s">
        <v>177</v>
      </c>
      <c r="C10" s="129" t="s">
        <v>178</v>
      </c>
      <c r="D10" s="126" t="s">
        <v>190</v>
      </c>
      <c r="E10" s="136">
        <v>219.25</v>
      </c>
      <c r="F10" s="88">
        <f t="shared" si="2"/>
        <v>54.8125</v>
      </c>
      <c r="G10" s="136">
        <f>F10/F7*G7</f>
        <v>66.689986616376686</v>
      </c>
      <c r="H10" s="136">
        <v>0</v>
      </c>
      <c r="I10" s="136">
        <f>H10/H4*I4</f>
        <v>0</v>
      </c>
      <c r="J10" s="88">
        <f t="shared" si="0"/>
        <v>66.689986616376686</v>
      </c>
      <c r="K10" s="136">
        <v>17.649999999999999</v>
      </c>
      <c r="L10" s="136">
        <f>K10/K4*L4</f>
        <v>63.148479427549198</v>
      </c>
      <c r="M10" s="136">
        <v>20</v>
      </c>
      <c r="N10" s="136">
        <f>M10/M5*N5</f>
        <v>25</v>
      </c>
      <c r="O10" s="88">
        <f t="shared" si="3"/>
        <v>92.462500000000006</v>
      </c>
      <c r="P10" s="88">
        <f t="shared" si="1"/>
        <v>154.83846604392588</v>
      </c>
    </row>
    <row r="11" spans="1:16" ht="48.75" customHeight="1" x14ac:dyDescent="0.25">
      <c r="A11" s="181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3"/>
    </row>
    <row r="12" spans="1:16" x14ac:dyDescent="0.25">
      <c r="A12" s="137"/>
      <c r="B12" s="137"/>
      <c r="C12" s="137"/>
      <c r="D12" s="104"/>
      <c r="E12" s="104"/>
      <c r="F12" s="104"/>
      <c r="G12" s="104"/>
      <c r="H12" s="104"/>
      <c r="I12" s="138"/>
      <c r="J12" s="138"/>
      <c r="K12" s="104"/>
      <c r="L12" s="138"/>
      <c r="M12" s="104"/>
      <c r="N12" s="138"/>
      <c r="O12" s="104"/>
      <c r="P12" s="104"/>
    </row>
    <row r="13" spans="1:16" ht="15.75" x14ac:dyDescent="0.25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5"/>
      <c r="P13" s="104"/>
    </row>
    <row r="14" spans="1:16" x14ac:dyDescent="0.25">
      <c r="A14" s="104"/>
      <c r="B14" s="104"/>
      <c r="C14" s="104"/>
      <c r="D14" s="104"/>
      <c r="E14" s="104"/>
      <c r="F14" s="104"/>
      <c r="G14" s="104"/>
      <c r="H14" s="104"/>
      <c r="I14" s="138"/>
      <c r="J14" s="138"/>
      <c r="K14" s="104"/>
      <c r="L14" s="138"/>
      <c r="M14" s="104"/>
      <c r="N14" s="138"/>
      <c r="O14" s="104"/>
      <c r="P14" s="104"/>
    </row>
    <row r="15" spans="1:16" x14ac:dyDescent="0.25">
      <c r="A15" s="104"/>
      <c r="B15" s="104"/>
      <c r="C15" s="104"/>
      <c r="D15" s="104"/>
      <c r="E15" s="104"/>
      <c r="F15" s="104"/>
      <c r="G15" s="104"/>
      <c r="H15" s="104"/>
      <c r="I15" s="138"/>
      <c r="J15" s="138"/>
      <c r="K15" s="104"/>
      <c r="L15" s="138"/>
      <c r="M15" s="104"/>
      <c r="N15" s="138"/>
      <c r="O15" s="104"/>
      <c r="P15" s="104"/>
    </row>
    <row r="16" spans="1:16" x14ac:dyDescent="0.25">
      <c r="A16" s="104"/>
      <c r="B16" s="104"/>
      <c r="C16" s="104"/>
      <c r="D16" s="104"/>
      <c r="E16" s="104"/>
      <c r="F16" s="104"/>
      <c r="G16" s="104"/>
      <c r="H16" s="104"/>
      <c r="I16" s="138"/>
      <c r="J16" s="138"/>
      <c r="K16" s="104"/>
      <c r="L16" s="138"/>
      <c r="M16" s="104"/>
      <c r="N16" s="138"/>
      <c r="O16" s="104"/>
      <c r="P16" s="104"/>
    </row>
    <row r="17" spans="1:16" x14ac:dyDescent="0.25">
      <c r="A17" s="104"/>
      <c r="B17" s="104"/>
      <c r="C17" s="104"/>
      <c r="D17" s="104"/>
      <c r="E17" s="104"/>
      <c r="F17" s="104"/>
      <c r="G17" s="104"/>
      <c r="H17" s="104"/>
      <c r="I17" s="138"/>
      <c r="J17" s="138"/>
      <c r="K17" s="104"/>
      <c r="L17" s="138"/>
      <c r="M17" s="104"/>
      <c r="N17" s="138"/>
      <c r="O17" s="104"/>
      <c r="P17" s="104"/>
    </row>
    <row r="18" spans="1:16" x14ac:dyDescent="0.25">
      <c r="A18" s="104"/>
      <c r="B18" s="104"/>
      <c r="C18" s="104"/>
      <c r="D18" s="104"/>
      <c r="E18" s="104"/>
      <c r="F18" s="104"/>
      <c r="G18" s="104"/>
      <c r="H18" s="104"/>
      <c r="I18" s="138"/>
      <c r="J18" s="138"/>
      <c r="K18" s="104"/>
      <c r="L18" s="138"/>
      <c r="M18" s="104"/>
      <c r="N18" s="138"/>
      <c r="O18" s="104"/>
      <c r="P18" s="104"/>
    </row>
    <row r="19" spans="1:16" x14ac:dyDescent="0.25">
      <c r="A19" s="104"/>
      <c r="B19" s="104"/>
      <c r="C19" s="104"/>
      <c r="D19" s="104"/>
      <c r="E19" s="104"/>
      <c r="F19" s="104"/>
      <c r="G19" s="104"/>
      <c r="H19" s="104"/>
      <c r="I19" s="138"/>
      <c r="J19" s="138"/>
      <c r="K19" s="104"/>
      <c r="L19" s="138"/>
      <c r="M19" s="104"/>
      <c r="N19" s="138"/>
      <c r="O19" s="104"/>
      <c r="P19" s="104"/>
    </row>
    <row r="20" spans="1:16" x14ac:dyDescent="0.25">
      <c r="A20" s="104"/>
      <c r="B20" s="104"/>
      <c r="C20" s="104"/>
      <c r="D20" s="104"/>
      <c r="E20" s="104"/>
      <c r="F20" s="104"/>
      <c r="G20" s="104"/>
      <c r="H20" s="104"/>
      <c r="I20" s="138"/>
      <c r="J20" s="138"/>
      <c r="K20" s="104"/>
      <c r="L20" s="138"/>
      <c r="M20" s="104"/>
      <c r="N20" s="138"/>
      <c r="O20" s="104"/>
      <c r="P20" s="104"/>
    </row>
    <row r="21" spans="1:16" x14ac:dyDescent="0.25">
      <c r="A21" s="104"/>
      <c r="B21" s="104"/>
      <c r="C21" s="104"/>
      <c r="D21" s="104"/>
      <c r="E21" s="104"/>
      <c r="F21" s="104"/>
      <c r="G21" s="104"/>
      <c r="H21" s="104"/>
      <c r="I21" s="138"/>
      <c r="J21" s="138"/>
      <c r="K21" s="104"/>
      <c r="L21" s="138"/>
      <c r="M21" s="104"/>
      <c r="N21" s="138"/>
      <c r="O21" s="104"/>
      <c r="P21" s="104"/>
    </row>
    <row r="22" spans="1:16" x14ac:dyDescent="0.25">
      <c r="A22" s="104"/>
      <c r="B22" s="104"/>
      <c r="C22" s="104"/>
      <c r="D22" s="104"/>
      <c r="E22" s="104"/>
      <c r="F22" s="104"/>
      <c r="G22" s="104"/>
      <c r="H22" s="104"/>
      <c r="I22" s="138"/>
      <c r="J22" s="138"/>
      <c r="K22" s="104"/>
      <c r="L22" s="138"/>
      <c r="M22" s="104"/>
      <c r="N22" s="138"/>
      <c r="O22" s="104"/>
      <c r="P22" s="104"/>
    </row>
    <row r="23" spans="1:16" x14ac:dyDescent="0.25">
      <c r="A23" s="104"/>
      <c r="B23" s="104"/>
      <c r="C23" s="104"/>
      <c r="D23" s="104"/>
      <c r="E23" s="104"/>
      <c r="F23" s="104"/>
      <c r="G23" s="104"/>
      <c r="H23" s="104"/>
      <c r="I23" s="138"/>
      <c r="J23" s="138"/>
      <c r="K23" s="104"/>
      <c r="L23" s="138"/>
      <c r="M23" s="104"/>
      <c r="N23" s="138"/>
      <c r="O23" s="104"/>
      <c r="P23" s="104"/>
    </row>
    <row r="24" spans="1:16" x14ac:dyDescent="0.25">
      <c r="A24" s="104"/>
      <c r="B24" s="104"/>
      <c r="C24" s="104"/>
      <c r="D24" s="104"/>
      <c r="E24" s="104"/>
      <c r="F24" s="104"/>
      <c r="G24" s="104"/>
      <c r="H24" s="104"/>
      <c r="I24" s="138"/>
      <c r="J24" s="138"/>
      <c r="K24" s="104"/>
      <c r="L24" s="138"/>
      <c r="M24" s="104"/>
      <c r="N24" s="138"/>
      <c r="O24" s="104"/>
      <c r="P24" s="104"/>
    </row>
    <row r="25" spans="1:16" x14ac:dyDescent="0.25">
      <c r="A25" s="104"/>
      <c r="B25" s="104"/>
      <c r="C25" s="104"/>
      <c r="D25" s="104"/>
      <c r="E25" s="104"/>
      <c r="F25" s="104"/>
      <c r="G25" s="104"/>
      <c r="H25" s="104"/>
      <c r="I25" s="138"/>
      <c r="J25" s="138"/>
      <c r="K25" s="104"/>
      <c r="L25" s="138"/>
      <c r="M25" s="104"/>
      <c r="N25" s="138"/>
      <c r="O25" s="104"/>
      <c r="P25" s="104"/>
    </row>
    <row r="26" spans="1:16" x14ac:dyDescent="0.25">
      <c r="A26" s="104"/>
      <c r="B26" s="104"/>
      <c r="C26" s="104"/>
      <c r="D26" s="104"/>
      <c r="E26" s="104"/>
      <c r="F26" s="104"/>
      <c r="G26" s="104"/>
      <c r="H26" s="104"/>
      <c r="I26" s="138"/>
      <c r="J26" s="138"/>
      <c r="K26" s="104"/>
      <c r="L26" s="138"/>
      <c r="M26" s="104"/>
      <c r="N26" s="138"/>
      <c r="O26" s="104"/>
      <c r="P26" s="104"/>
    </row>
    <row r="27" spans="1:16" x14ac:dyDescent="0.25">
      <c r="A27" s="104"/>
      <c r="B27" s="104"/>
      <c r="C27" s="104"/>
      <c r="D27" s="104"/>
      <c r="E27" s="104"/>
      <c r="F27" s="104"/>
      <c r="G27" s="104"/>
      <c r="H27" s="104"/>
      <c r="I27" s="138"/>
      <c r="J27" s="138"/>
      <c r="K27" s="104"/>
      <c r="L27" s="138"/>
      <c r="M27" s="104"/>
      <c r="N27" s="138"/>
      <c r="O27" s="104"/>
      <c r="P27" s="104"/>
    </row>
    <row r="28" spans="1:16" x14ac:dyDescent="0.25">
      <c r="A28" s="104"/>
      <c r="B28" s="104"/>
      <c r="C28" s="104"/>
      <c r="D28" s="104"/>
      <c r="E28" s="104"/>
      <c r="F28" s="104"/>
      <c r="G28" s="104"/>
      <c r="H28" s="104"/>
      <c r="I28" s="138"/>
      <c r="J28" s="138"/>
      <c r="K28" s="104"/>
      <c r="L28" s="138"/>
      <c r="M28" s="104"/>
      <c r="N28" s="138"/>
      <c r="O28" s="104"/>
      <c r="P28" s="104"/>
    </row>
    <row r="29" spans="1:16" x14ac:dyDescent="0.25">
      <c r="A29" s="104"/>
      <c r="B29" s="104"/>
      <c r="C29" s="104"/>
      <c r="D29" s="104"/>
      <c r="E29" s="104"/>
      <c r="F29" s="104"/>
      <c r="G29" s="104"/>
      <c r="H29" s="104"/>
      <c r="I29" s="138"/>
      <c r="J29" s="138"/>
      <c r="K29" s="104"/>
      <c r="L29" s="138"/>
      <c r="M29" s="104"/>
      <c r="N29" s="138"/>
      <c r="O29" s="104"/>
      <c r="P29" s="104"/>
    </row>
    <row r="30" spans="1:16" x14ac:dyDescent="0.25">
      <c r="A30" s="104"/>
      <c r="B30" s="104"/>
      <c r="C30" s="104"/>
      <c r="D30" s="104"/>
      <c r="E30" s="104"/>
      <c r="F30" s="104"/>
      <c r="G30" s="104"/>
      <c r="H30" s="104"/>
      <c r="I30" s="138"/>
      <c r="J30" s="138"/>
      <c r="K30" s="104"/>
      <c r="L30" s="138"/>
      <c r="M30" s="104"/>
      <c r="N30" s="138"/>
      <c r="O30" s="104"/>
      <c r="P30" s="104"/>
    </row>
    <row r="31" spans="1:16" x14ac:dyDescent="0.25">
      <c r="A31" s="104"/>
      <c r="B31" s="104"/>
      <c r="C31" s="104"/>
      <c r="D31" s="104"/>
      <c r="E31" s="104"/>
      <c r="F31" s="104"/>
      <c r="G31" s="104"/>
      <c r="H31" s="104"/>
      <c r="I31" s="138"/>
      <c r="J31" s="138"/>
      <c r="K31" s="104"/>
      <c r="L31" s="138"/>
      <c r="M31" s="104"/>
      <c r="N31" s="138"/>
      <c r="O31" s="104"/>
      <c r="P31" s="104"/>
    </row>
    <row r="32" spans="1:16" x14ac:dyDescent="0.25">
      <c r="A32" s="104"/>
      <c r="B32" s="104"/>
      <c r="C32" s="104"/>
      <c r="D32" s="104"/>
      <c r="E32" s="104"/>
      <c r="F32" s="104"/>
      <c r="G32" s="104"/>
      <c r="H32" s="104"/>
      <c r="I32" s="138"/>
      <c r="J32" s="138"/>
      <c r="K32" s="104"/>
      <c r="L32" s="138"/>
      <c r="M32" s="104"/>
      <c r="N32" s="138"/>
      <c r="O32" s="104"/>
      <c r="P32" s="104"/>
    </row>
    <row r="33" spans="1:16" x14ac:dyDescent="0.25">
      <c r="A33" s="104"/>
      <c r="B33" s="104"/>
      <c r="C33" s="104"/>
      <c r="D33" s="104"/>
      <c r="E33" s="104"/>
      <c r="F33" s="104"/>
      <c r="G33" s="104"/>
      <c r="H33" s="104"/>
      <c r="I33" s="138"/>
      <c r="J33" s="138"/>
      <c r="K33" s="104"/>
      <c r="L33" s="138"/>
      <c r="M33" s="104"/>
      <c r="N33" s="138"/>
      <c r="O33" s="104"/>
      <c r="P33" s="104"/>
    </row>
    <row r="34" spans="1:16" x14ac:dyDescent="0.25">
      <c r="A34" s="104"/>
      <c r="B34" s="104"/>
      <c r="C34" s="104"/>
      <c r="D34" s="104"/>
      <c r="E34" s="104"/>
      <c r="F34" s="104"/>
      <c r="G34" s="104"/>
      <c r="H34" s="104"/>
      <c r="I34" s="138"/>
      <c r="J34" s="138"/>
      <c r="K34" s="104"/>
      <c r="L34" s="138"/>
      <c r="M34" s="104"/>
      <c r="N34" s="138"/>
      <c r="O34" s="104"/>
      <c r="P34" s="104"/>
    </row>
    <row r="35" spans="1:16" x14ac:dyDescent="0.25">
      <c r="A35" s="104"/>
      <c r="B35" s="104"/>
      <c r="C35" s="104"/>
      <c r="D35" s="104"/>
      <c r="E35" s="104"/>
      <c r="F35" s="104"/>
      <c r="G35" s="104"/>
      <c r="H35" s="104"/>
      <c r="I35" s="138"/>
      <c r="J35" s="138"/>
      <c r="K35" s="104"/>
      <c r="L35" s="138"/>
      <c r="M35" s="104"/>
      <c r="N35" s="138"/>
      <c r="O35" s="104"/>
      <c r="P35" s="104"/>
    </row>
    <row r="36" spans="1:16" x14ac:dyDescent="0.25">
      <c r="A36" s="104"/>
      <c r="B36" s="104"/>
      <c r="C36" s="104"/>
      <c r="D36" s="104"/>
      <c r="E36" s="104"/>
      <c r="F36" s="104"/>
      <c r="G36" s="104"/>
      <c r="H36" s="104"/>
      <c r="I36" s="138"/>
      <c r="J36" s="138"/>
      <c r="K36" s="104"/>
      <c r="L36" s="138"/>
      <c r="M36" s="104"/>
      <c r="N36" s="138"/>
      <c r="O36" s="104"/>
      <c r="P36" s="104"/>
    </row>
    <row r="37" spans="1:16" x14ac:dyDescent="0.25">
      <c r="A37" s="104"/>
      <c r="B37" s="104"/>
      <c r="C37" s="104"/>
      <c r="D37" s="104"/>
      <c r="E37" s="104"/>
      <c r="F37" s="104"/>
      <c r="G37" s="104"/>
      <c r="H37" s="104"/>
      <c r="I37" s="138"/>
      <c r="J37" s="138"/>
      <c r="K37" s="104"/>
      <c r="L37" s="138"/>
      <c r="M37" s="104"/>
      <c r="N37" s="138"/>
      <c r="O37" s="104"/>
      <c r="P37" s="104"/>
    </row>
    <row r="38" spans="1:16" x14ac:dyDescent="0.25">
      <c r="A38" s="104"/>
      <c r="B38" s="104"/>
      <c r="C38" s="104"/>
      <c r="D38" s="104"/>
      <c r="E38" s="104"/>
      <c r="F38" s="104"/>
      <c r="G38" s="104"/>
      <c r="H38" s="104"/>
      <c r="I38" s="138"/>
      <c r="J38" s="138"/>
      <c r="K38" s="104"/>
      <c r="L38" s="138"/>
      <c r="M38" s="104"/>
      <c r="N38" s="138"/>
      <c r="O38" s="104"/>
      <c r="P38" s="104"/>
    </row>
    <row r="39" spans="1:16" x14ac:dyDescent="0.25">
      <c r="A39" s="104"/>
      <c r="B39" s="104"/>
      <c r="C39" s="104"/>
      <c r="D39" s="104"/>
      <c r="E39" s="104"/>
      <c r="F39" s="104"/>
      <c r="G39" s="104"/>
      <c r="H39" s="104"/>
      <c r="I39" s="138"/>
      <c r="J39" s="138"/>
      <c r="K39" s="104"/>
      <c r="L39" s="138"/>
      <c r="M39" s="104"/>
      <c r="N39" s="138"/>
      <c r="O39" s="104"/>
      <c r="P39" s="104"/>
    </row>
    <row r="40" spans="1:16" x14ac:dyDescent="0.25">
      <c r="A40" s="104"/>
      <c r="B40" s="104"/>
      <c r="C40" s="104"/>
      <c r="D40" s="104"/>
      <c r="E40" s="104"/>
      <c r="F40" s="104"/>
      <c r="G40" s="104"/>
      <c r="H40" s="104"/>
      <c r="I40" s="138"/>
      <c r="J40" s="138"/>
      <c r="K40" s="104"/>
      <c r="L40" s="138"/>
      <c r="M40" s="104"/>
      <c r="N40" s="138"/>
      <c r="O40" s="104"/>
      <c r="P40" s="104"/>
    </row>
    <row r="41" spans="1:16" x14ac:dyDescent="0.25">
      <c r="A41" s="104"/>
      <c r="B41" s="104"/>
      <c r="C41" s="104"/>
      <c r="D41" s="104"/>
      <c r="E41" s="104"/>
      <c r="F41" s="104"/>
      <c r="G41" s="104"/>
      <c r="H41" s="104"/>
      <c r="I41" s="138"/>
      <c r="J41" s="138"/>
      <c r="K41" s="104"/>
      <c r="L41" s="138"/>
      <c r="M41" s="104"/>
      <c r="N41" s="138"/>
      <c r="O41" s="104"/>
      <c r="P41" s="104"/>
    </row>
  </sheetData>
  <sheetProtection algorithmName="SHA-512" hashValue="lVhkXvDdVDOxAdNEPMwwipM5ey/M/kWr0X71JA6N2D4dUwlH4vnvRRNUxqs1hk1WBYDdClboIqLZwTJXI6MVzQ==" saltValue="nC8Q3SghEe8iFJzGkKqkKg==" spinCount="100000" sheet="1" objects="1" scenarios="1"/>
  <mergeCells count="7">
    <mergeCell ref="A11:P11"/>
    <mergeCell ref="A13:O13"/>
    <mergeCell ref="A1:O1"/>
    <mergeCell ref="E2:I2"/>
    <mergeCell ref="K2:L2"/>
    <mergeCell ref="M2:N2"/>
    <mergeCell ref="A3:D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97"/>
  <sheetViews>
    <sheetView zoomScaleNormal="100" workbookViewId="0">
      <selection activeCell="Q1" sqref="Q1:S1048576"/>
    </sheetView>
  </sheetViews>
  <sheetFormatPr defaultRowHeight="15" x14ac:dyDescent="0.25"/>
  <cols>
    <col min="1" max="1" width="3.85546875" style="1" customWidth="1"/>
    <col min="2" max="2" width="12.28515625" style="12" customWidth="1"/>
    <col min="3" max="3" width="22.7109375" style="12" customWidth="1"/>
    <col min="4" max="4" width="12.7109375" style="12" customWidth="1"/>
    <col min="5" max="5" width="9.5703125" style="12" customWidth="1"/>
    <col min="6" max="8" width="9.28515625" style="12" customWidth="1"/>
    <col min="9" max="9" width="9.28515625" style="27" customWidth="1"/>
    <col min="10" max="10" width="9.140625" style="27"/>
    <col min="11" max="11" width="9.140625" style="12"/>
    <col min="12" max="12" width="11.140625" style="27" customWidth="1"/>
    <col min="13" max="13" width="9.140625" style="12"/>
    <col min="14" max="14" width="11.28515625" style="27" customWidth="1"/>
    <col min="15" max="15" width="11.7109375" style="12" customWidth="1"/>
    <col min="16" max="16" width="12.42578125" style="12" customWidth="1"/>
  </cols>
  <sheetData>
    <row r="1" spans="1:16" ht="15.75" x14ac:dyDescent="0.25">
      <c r="A1" s="190" t="s">
        <v>202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81"/>
      <c r="P1" s="104"/>
    </row>
    <row r="2" spans="1:16" ht="15.75" x14ac:dyDescent="0.25">
      <c r="A2" s="191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  <c r="P2" s="104"/>
    </row>
    <row r="3" spans="1:16" ht="25.5" x14ac:dyDescent="0.25">
      <c r="A3" s="140" t="s">
        <v>65</v>
      </c>
      <c r="B3" s="141" t="s">
        <v>44</v>
      </c>
      <c r="C3" s="142" t="s">
        <v>64</v>
      </c>
      <c r="D3" s="117" t="s">
        <v>46</v>
      </c>
      <c r="E3" s="194" t="s">
        <v>47</v>
      </c>
      <c r="F3" s="194"/>
      <c r="G3" s="194"/>
      <c r="H3" s="194"/>
      <c r="I3" s="194"/>
      <c r="J3" s="141"/>
      <c r="K3" s="194" t="s">
        <v>48</v>
      </c>
      <c r="L3" s="194"/>
      <c r="M3" s="194" t="s">
        <v>49</v>
      </c>
      <c r="N3" s="194"/>
      <c r="O3" s="141"/>
      <c r="P3" s="143"/>
    </row>
    <row r="4" spans="1:16" ht="64.5" x14ac:dyDescent="0.25">
      <c r="A4" s="189" t="s">
        <v>2</v>
      </c>
      <c r="B4" s="189"/>
      <c r="C4" s="189"/>
      <c r="D4" s="189"/>
      <c r="E4" s="120" t="s">
        <v>51</v>
      </c>
      <c r="F4" s="120" t="s">
        <v>52</v>
      </c>
      <c r="G4" s="120" t="s">
        <v>53</v>
      </c>
      <c r="H4" s="120" t="s">
        <v>54</v>
      </c>
      <c r="I4" s="111" t="s">
        <v>55</v>
      </c>
      <c r="J4" s="121" t="s">
        <v>56</v>
      </c>
      <c r="K4" s="120" t="s">
        <v>51</v>
      </c>
      <c r="L4" s="122" t="s">
        <v>57</v>
      </c>
      <c r="M4" s="120" t="s">
        <v>58</v>
      </c>
      <c r="N4" s="120" t="s">
        <v>62</v>
      </c>
      <c r="O4" s="141" t="s">
        <v>50</v>
      </c>
      <c r="P4" s="141" t="s">
        <v>59</v>
      </c>
    </row>
    <row r="5" spans="1:16" ht="26.25" x14ac:dyDescent="0.25">
      <c r="A5" s="144">
        <v>1</v>
      </c>
      <c r="B5" s="145" t="s">
        <v>0</v>
      </c>
      <c r="C5" s="146" t="s">
        <v>1</v>
      </c>
      <c r="D5" s="126" t="s">
        <v>3</v>
      </c>
      <c r="E5" s="88">
        <v>25</v>
      </c>
      <c r="F5" s="88">
        <f>E5/4</f>
        <v>6.25</v>
      </c>
      <c r="G5" s="88">
        <f>F5/F$12*$G$12</f>
        <v>26.18349392542941</v>
      </c>
      <c r="H5" s="88">
        <v>0</v>
      </c>
      <c r="I5" s="88">
        <f>H5/H$11*$I$11</f>
        <v>0</v>
      </c>
      <c r="J5" s="88">
        <f>G5+I5</f>
        <v>26.18349392542941</v>
      </c>
      <c r="K5" s="88">
        <v>177.65</v>
      </c>
      <c r="L5" s="96">
        <f>K5/$K20*$L$20</f>
        <v>284.31581755134704</v>
      </c>
      <c r="M5" s="88">
        <v>0</v>
      </c>
      <c r="N5" s="88">
        <f t="shared" ref="N5:N6" si="0">M5/M$18*$N$18</f>
        <v>0</v>
      </c>
      <c r="O5" s="88">
        <f>F5+H5+K5+M5</f>
        <v>183.9</v>
      </c>
      <c r="P5" s="88">
        <f>J5+L5+N5</f>
        <v>310.49931147677643</v>
      </c>
    </row>
    <row r="6" spans="1:16" ht="26.25" x14ac:dyDescent="0.25">
      <c r="A6" s="144">
        <v>2</v>
      </c>
      <c r="B6" s="145" t="s">
        <v>128</v>
      </c>
      <c r="C6" s="146" t="s">
        <v>127</v>
      </c>
      <c r="D6" s="126" t="s">
        <v>3</v>
      </c>
      <c r="E6" s="88">
        <v>63.76</v>
      </c>
      <c r="F6" s="88">
        <f t="shared" ref="F6:F20" si="1">E6/4</f>
        <v>15.94</v>
      </c>
      <c r="G6" s="88">
        <f t="shared" ref="G6:G11" si="2">F6/F$12*$G$12</f>
        <v>66.778382907415164</v>
      </c>
      <c r="H6" s="88">
        <v>0</v>
      </c>
      <c r="I6" s="88">
        <f t="shared" ref="I6:I10" si="3">H6/H$11*$I$11</f>
        <v>0</v>
      </c>
      <c r="J6" s="88">
        <f t="shared" ref="J6:J20" si="4">G6+I6</f>
        <v>66.778382907415164</v>
      </c>
      <c r="K6" s="88">
        <v>115.85</v>
      </c>
      <c r="L6" s="96">
        <f>K6/K$20*$L$20</f>
        <v>185.40944251800479</v>
      </c>
      <c r="M6" s="88">
        <v>0</v>
      </c>
      <c r="N6" s="88">
        <f t="shared" si="0"/>
        <v>0</v>
      </c>
      <c r="O6" s="88">
        <f t="shared" ref="O6:O20" si="5">F6+H6+K6+M6</f>
        <v>131.79</v>
      </c>
      <c r="P6" s="88">
        <f t="shared" ref="P6:P20" si="6">J6+L6+N6</f>
        <v>252.18782542541996</v>
      </c>
    </row>
    <row r="7" spans="1:16" ht="26.25" x14ac:dyDescent="0.25">
      <c r="A7" s="144">
        <v>3</v>
      </c>
      <c r="B7" s="145" t="s">
        <v>140</v>
      </c>
      <c r="C7" s="146" t="s">
        <v>139</v>
      </c>
      <c r="D7" s="126" t="s">
        <v>3</v>
      </c>
      <c r="E7" s="88">
        <v>55</v>
      </c>
      <c r="F7" s="88">
        <f t="shared" si="1"/>
        <v>13.75</v>
      </c>
      <c r="G7" s="88">
        <f t="shared" si="2"/>
        <v>57.603686635944698</v>
      </c>
      <c r="H7" s="88">
        <v>136.5</v>
      </c>
      <c r="I7" s="88">
        <f t="shared" si="3"/>
        <v>273</v>
      </c>
      <c r="J7" s="88">
        <f t="shared" si="4"/>
        <v>330.60368663594471</v>
      </c>
      <c r="K7" s="88">
        <v>48</v>
      </c>
      <c r="L7" s="96">
        <f>K7/K$20*$L$20</f>
        <v>76.820485462790089</v>
      </c>
      <c r="M7" s="88">
        <v>60</v>
      </c>
      <c r="N7" s="88">
        <f>M7/M$18*$N$18</f>
        <v>70.588235294117652</v>
      </c>
      <c r="O7" s="88">
        <f t="shared" si="5"/>
        <v>258.25</v>
      </c>
      <c r="P7" s="88">
        <f t="shared" si="6"/>
        <v>478.01240739285242</v>
      </c>
    </row>
    <row r="8" spans="1:16" ht="26.25" x14ac:dyDescent="0.25">
      <c r="A8" s="144">
        <v>4</v>
      </c>
      <c r="B8" s="145" t="s">
        <v>191</v>
      </c>
      <c r="C8" s="146" t="s">
        <v>192</v>
      </c>
      <c r="D8" s="126" t="s">
        <v>3</v>
      </c>
      <c r="E8" s="88">
        <v>10</v>
      </c>
      <c r="F8" s="88">
        <f t="shared" si="1"/>
        <v>2.5</v>
      </c>
      <c r="G8" s="88">
        <f t="shared" si="2"/>
        <v>10.473397570171764</v>
      </c>
      <c r="H8" s="88">
        <v>114.9</v>
      </c>
      <c r="I8" s="88">
        <f t="shared" si="3"/>
        <v>229.8</v>
      </c>
      <c r="J8" s="88">
        <f t="shared" si="4"/>
        <v>240.27339757017177</v>
      </c>
      <c r="K8" s="88">
        <v>6.5</v>
      </c>
      <c r="L8" s="96">
        <f t="shared" ref="L8:L19" si="7">K8/K$20*$L$20</f>
        <v>10.402774073086157</v>
      </c>
      <c r="M8" s="88">
        <v>0</v>
      </c>
      <c r="N8" s="88">
        <f t="shared" ref="N8:N17" si="8">M8/M$18*$N$18</f>
        <v>0</v>
      </c>
      <c r="O8" s="88">
        <f t="shared" si="5"/>
        <v>123.9</v>
      </c>
      <c r="P8" s="88">
        <f t="shared" si="6"/>
        <v>250.67617164325793</v>
      </c>
    </row>
    <row r="9" spans="1:16" ht="26.25" x14ac:dyDescent="0.25">
      <c r="A9" s="144">
        <v>5</v>
      </c>
      <c r="B9" s="145" t="s">
        <v>185</v>
      </c>
      <c r="C9" s="146" t="s">
        <v>186</v>
      </c>
      <c r="D9" s="126" t="s">
        <v>3</v>
      </c>
      <c r="E9" s="88">
        <v>68.25</v>
      </c>
      <c r="F9" s="88">
        <f t="shared" si="1"/>
        <v>17.0625</v>
      </c>
      <c r="G9" s="88">
        <f t="shared" si="2"/>
        <v>71.480938416422291</v>
      </c>
      <c r="H9" s="88">
        <v>0</v>
      </c>
      <c r="I9" s="88">
        <f t="shared" si="3"/>
        <v>0</v>
      </c>
      <c r="J9" s="88">
        <f t="shared" si="4"/>
        <v>71.480938416422291</v>
      </c>
      <c r="K9" s="88">
        <v>70</v>
      </c>
      <c r="L9" s="96">
        <f t="shared" si="7"/>
        <v>112.02987463323554</v>
      </c>
      <c r="M9" s="88">
        <v>30</v>
      </c>
      <c r="N9" s="88">
        <f t="shared" si="8"/>
        <v>35.294117647058826</v>
      </c>
      <c r="O9" s="88">
        <f t="shared" si="5"/>
        <v>117.0625</v>
      </c>
      <c r="P9" s="88">
        <f t="shared" si="6"/>
        <v>218.80493069671667</v>
      </c>
    </row>
    <row r="10" spans="1:16" ht="26.25" x14ac:dyDescent="0.25">
      <c r="A10" s="144">
        <v>6</v>
      </c>
      <c r="B10" s="145" t="s">
        <v>164</v>
      </c>
      <c r="C10" s="146" t="s">
        <v>165</v>
      </c>
      <c r="D10" s="126" t="s">
        <v>3</v>
      </c>
      <c r="E10" s="88">
        <v>53.284999999999997</v>
      </c>
      <c r="F10" s="88">
        <f t="shared" si="1"/>
        <v>13.321249999999999</v>
      </c>
      <c r="G10" s="88">
        <f t="shared" si="2"/>
        <v>55.807498952660239</v>
      </c>
      <c r="H10" s="88">
        <v>0</v>
      </c>
      <c r="I10" s="88">
        <f t="shared" si="3"/>
        <v>0</v>
      </c>
      <c r="J10" s="88">
        <f t="shared" si="4"/>
        <v>55.807498952660239</v>
      </c>
      <c r="K10" s="88">
        <v>43.2</v>
      </c>
      <c r="L10" s="96">
        <f t="shared" si="7"/>
        <v>69.138436916511083</v>
      </c>
      <c r="M10" s="88">
        <v>0</v>
      </c>
      <c r="N10" s="88">
        <f t="shared" si="8"/>
        <v>0</v>
      </c>
      <c r="O10" s="88">
        <f t="shared" si="5"/>
        <v>56.521250000000002</v>
      </c>
      <c r="P10" s="88">
        <f t="shared" si="6"/>
        <v>124.94593586917132</v>
      </c>
    </row>
    <row r="11" spans="1:16" ht="26.25" x14ac:dyDescent="0.25">
      <c r="A11" s="144">
        <v>7</v>
      </c>
      <c r="B11" s="145" t="s">
        <v>4</v>
      </c>
      <c r="C11" s="146" t="s">
        <v>5</v>
      </c>
      <c r="D11" s="126" t="s">
        <v>3</v>
      </c>
      <c r="E11" s="88">
        <v>30.225000000000001</v>
      </c>
      <c r="F11" s="88">
        <f t="shared" si="1"/>
        <v>7.5562500000000004</v>
      </c>
      <c r="G11" s="88">
        <f t="shared" si="2"/>
        <v>31.655844155844161</v>
      </c>
      <c r="H11" s="88">
        <v>187.5</v>
      </c>
      <c r="I11" s="88">
        <v>375</v>
      </c>
      <c r="J11" s="88">
        <f t="shared" si="4"/>
        <v>406.65584415584414</v>
      </c>
      <c r="K11" s="88">
        <v>40.4</v>
      </c>
      <c r="L11" s="96">
        <f t="shared" si="7"/>
        <v>64.657241931181645</v>
      </c>
      <c r="M11" s="88">
        <v>50</v>
      </c>
      <c r="N11" s="88">
        <f t="shared" si="8"/>
        <v>58.82352941176471</v>
      </c>
      <c r="O11" s="88">
        <f t="shared" si="5"/>
        <v>285.45625000000001</v>
      </c>
      <c r="P11" s="88">
        <f t="shared" si="6"/>
        <v>530.13661549879055</v>
      </c>
    </row>
    <row r="12" spans="1:16" ht="26.25" x14ac:dyDescent="0.25">
      <c r="A12" s="144">
        <v>8</v>
      </c>
      <c r="B12" s="145" t="s">
        <v>79</v>
      </c>
      <c r="C12" s="146" t="s">
        <v>75</v>
      </c>
      <c r="D12" s="126" t="s">
        <v>3</v>
      </c>
      <c r="E12" s="88">
        <v>119.35</v>
      </c>
      <c r="F12" s="88">
        <f t="shared" si="1"/>
        <v>29.837499999999999</v>
      </c>
      <c r="G12" s="88">
        <v>125</v>
      </c>
      <c r="H12" s="88">
        <v>6.45</v>
      </c>
      <c r="I12" s="88">
        <f t="shared" ref="I12:I20" si="9">H12/H$11*$I$11</f>
        <v>12.9</v>
      </c>
      <c r="J12" s="88">
        <f t="shared" si="4"/>
        <v>137.9</v>
      </c>
      <c r="K12" s="88">
        <v>26.4</v>
      </c>
      <c r="L12" s="96">
        <f t="shared" si="7"/>
        <v>42.25126700453454</v>
      </c>
      <c r="M12" s="88">
        <v>110</v>
      </c>
      <c r="N12" s="88">
        <f t="shared" si="8"/>
        <v>129.41176470588235</v>
      </c>
      <c r="O12" s="88">
        <f t="shared" si="5"/>
        <v>172.6875</v>
      </c>
      <c r="P12" s="88">
        <f t="shared" si="6"/>
        <v>309.56303171041691</v>
      </c>
    </row>
    <row r="13" spans="1:16" ht="26.25" x14ac:dyDescent="0.25">
      <c r="A13" s="144">
        <v>9</v>
      </c>
      <c r="B13" s="145" t="s">
        <v>113</v>
      </c>
      <c r="C13" s="146" t="s">
        <v>102</v>
      </c>
      <c r="D13" s="126" t="s">
        <v>3</v>
      </c>
      <c r="E13" s="88">
        <v>62.26</v>
      </c>
      <c r="F13" s="88">
        <f t="shared" si="1"/>
        <v>15.565</v>
      </c>
      <c r="G13" s="88">
        <f t="shared" ref="G13:G20" si="10">F13/F$12*$G$12</f>
        <v>65.207373271889395</v>
      </c>
      <c r="H13" s="88">
        <v>0</v>
      </c>
      <c r="I13" s="88">
        <f t="shared" si="9"/>
        <v>0</v>
      </c>
      <c r="J13" s="88">
        <f t="shared" si="4"/>
        <v>65.207373271889395</v>
      </c>
      <c r="K13" s="88">
        <v>59.5</v>
      </c>
      <c r="L13" s="96">
        <f t="shared" si="7"/>
        <v>95.225393438250194</v>
      </c>
      <c r="M13" s="88">
        <v>0</v>
      </c>
      <c r="N13" s="88">
        <f t="shared" si="8"/>
        <v>0</v>
      </c>
      <c r="O13" s="88">
        <f t="shared" si="5"/>
        <v>75.064999999999998</v>
      </c>
      <c r="P13" s="88">
        <f t="shared" si="6"/>
        <v>160.43276671013959</v>
      </c>
    </row>
    <row r="14" spans="1:16" ht="26.25" x14ac:dyDescent="0.25">
      <c r="A14" s="144">
        <v>10</v>
      </c>
      <c r="B14" s="145" t="s">
        <v>124</v>
      </c>
      <c r="C14" s="146" t="s">
        <v>123</v>
      </c>
      <c r="D14" s="126" t="s">
        <v>3</v>
      </c>
      <c r="E14" s="88">
        <v>97.5</v>
      </c>
      <c r="F14" s="88">
        <f t="shared" si="1"/>
        <v>24.375</v>
      </c>
      <c r="G14" s="88">
        <f t="shared" si="10"/>
        <v>102.1156263091747</v>
      </c>
      <c r="H14" s="88">
        <v>17.399999999999999</v>
      </c>
      <c r="I14" s="88">
        <f t="shared" si="9"/>
        <v>34.799999999999997</v>
      </c>
      <c r="J14" s="88">
        <f t="shared" si="4"/>
        <v>136.91562630917468</v>
      </c>
      <c r="K14" s="88">
        <v>59.8</v>
      </c>
      <c r="L14" s="96">
        <f t="shared" si="7"/>
        <v>95.705521472392633</v>
      </c>
      <c r="M14" s="88">
        <v>40</v>
      </c>
      <c r="N14" s="88">
        <f t="shared" si="8"/>
        <v>47.058823529411761</v>
      </c>
      <c r="O14" s="88">
        <f t="shared" si="5"/>
        <v>141.57499999999999</v>
      </c>
      <c r="P14" s="88">
        <f t="shared" si="6"/>
        <v>279.67997131097906</v>
      </c>
    </row>
    <row r="15" spans="1:16" ht="26.25" x14ac:dyDescent="0.25">
      <c r="A15" s="144">
        <v>11</v>
      </c>
      <c r="B15" s="145" t="s">
        <v>95</v>
      </c>
      <c r="C15" s="146" t="s">
        <v>92</v>
      </c>
      <c r="D15" s="126" t="s">
        <v>3</v>
      </c>
      <c r="E15" s="88">
        <v>37.575000000000003</v>
      </c>
      <c r="F15" s="88">
        <f t="shared" si="1"/>
        <v>9.3937500000000007</v>
      </c>
      <c r="G15" s="88">
        <f t="shared" si="10"/>
        <v>39.353791369920408</v>
      </c>
      <c r="H15" s="88">
        <v>0</v>
      </c>
      <c r="I15" s="88">
        <f t="shared" si="9"/>
        <v>0</v>
      </c>
      <c r="J15" s="88">
        <f t="shared" si="4"/>
        <v>39.353791369920408</v>
      </c>
      <c r="K15" s="88">
        <v>1.25</v>
      </c>
      <c r="L15" s="96">
        <f t="shared" si="7"/>
        <v>2.0005334755934916</v>
      </c>
      <c r="M15" s="88">
        <v>0</v>
      </c>
      <c r="N15" s="88">
        <f t="shared" si="8"/>
        <v>0</v>
      </c>
      <c r="O15" s="88">
        <f t="shared" si="5"/>
        <v>10.643750000000001</v>
      </c>
      <c r="P15" s="88">
        <f t="shared" si="6"/>
        <v>41.354324845513901</v>
      </c>
    </row>
    <row r="16" spans="1:16" ht="26.25" x14ac:dyDescent="0.25">
      <c r="A16" s="144">
        <v>12</v>
      </c>
      <c r="B16" s="145" t="s">
        <v>138</v>
      </c>
      <c r="C16" s="146" t="s">
        <v>137</v>
      </c>
      <c r="D16" s="126" t="s">
        <v>3</v>
      </c>
      <c r="E16" s="88">
        <v>20.350000000000001</v>
      </c>
      <c r="F16" s="88">
        <f t="shared" si="1"/>
        <v>5.0875000000000004</v>
      </c>
      <c r="G16" s="88">
        <f t="shared" si="10"/>
        <v>21.313364055299541</v>
      </c>
      <c r="H16" s="88">
        <v>60</v>
      </c>
      <c r="I16" s="88">
        <f t="shared" si="9"/>
        <v>120</v>
      </c>
      <c r="J16" s="88">
        <f t="shared" si="4"/>
        <v>141.31336405529953</v>
      </c>
      <c r="K16" s="88">
        <v>61.75</v>
      </c>
      <c r="L16" s="96">
        <f t="shared" si="7"/>
        <v>98.826353694318499</v>
      </c>
      <c r="M16" s="88">
        <v>110</v>
      </c>
      <c r="N16" s="88">
        <f t="shared" si="8"/>
        <v>129.41176470588235</v>
      </c>
      <c r="O16" s="88">
        <f t="shared" si="5"/>
        <v>236.83750000000001</v>
      </c>
      <c r="P16" s="88">
        <f t="shared" si="6"/>
        <v>369.55148245550038</v>
      </c>
    </row>
    <row r="17" spans="1:16" ht="26.25" x14ac:dyDescent="0.25">
      <c r="A17" s="144">
        <v>13</v>
      </c>
      <c r="B17" s="145" t="s">
        <v>6</v>
      </c>
      <c r="C17" s="146" t="s">
        <v>7</v>
      </c>
      <c r="D17" s="126" t="s">
        <v>3</v>
      </c>
      <c r="E17" s="88">
        <v>89.2</v>
      </c>
      <c r="F17" s="88">
        <f t="shared" si="1"/>
        <v>22.3</v>
      </c>
      <c r="G17" s="88">
        <f t="shared" si="10"/>
        <v>93.42270632593214</v>
      </c>
      <c r="H17" s="88">
        <v>78.75</v>
      </c>
      <c r="I17" s="88">
        <f t="shared" si="9"/>
        <v>157.5</v>
      </c>
      <c r="J17" s="88">
        <f t="shared" si="4"/>
        <v>250.92270632593215</v>
      </c>
      <c r="K17" s="88">
        <v>43.4</v>
      </c>
      <c r="L17" s="96">
        <f t="shared" si="7"/>
        <v>69.458522272606032</v>
      </c>
      <c r="M17" s="88">
        <v>0</v>
      </c>
      <c r="N17" s="88">
        <f t="shared" si="8"/>
        <v>0</v>
      </c>
      <c r="O17" s="88">
        <f t="shared" si="5"/>
        <v>144.44999999999999</v>
      </c>
      <c r="P17" s="88">
        <f t="shared" si="6"/>
        <v>320.3812285985382</v>
      </c>
    </row>
    <row r="18" spans="1:16" ht="26.25" x14ac:dyDescent="0.25">
      <c r="A18" s="144">
        <v>14</v>
      </c>
      <c r="B18" s="145" t="s">
        <v>8</v>
      </c>
      <c r="C18" s="146" t="s">
        <v>9</v>
      </c>
      <c r="D18" s="126" t="s">
        <v>3</v>
      </c>
      <c r="E18" s="88">
        <v>21.25</v>
      </c>
      <c r="F18" s="88">
        <f t="shared" si="1"/>
        <v>5.3125</v>
      </c>
      <c r="G18" s="88">
        <f t="shared" si="10"/>
        <v>22.255969836615002</v>
      </c>
      <c r="H18" s="88">
        <v>186.3</v>
      </c>
      <c r="I18" s="88">
        <f t="shared" si="9"/>
        <v>372.6</v>
      </c>
      <c r="J18" s="88">
        <f t="shared" si="4"/>
        <v>394.85596983661503</v>
      </c>
      <c r="K18" s="88">
        <v>81.650000000000006</v>
      </c>
      <c r="L18" s="96">
        <f t="shared" si="7"/>
        <v>130.67484662576689</v>
      </c>
      <c r="M18" s="88">
        <v>170</v>
      </c>
      <c r="N18" s="88">
        <v>200</v>
      </c>
      <c r="O18" s="88">
        <f t="shared" si="5"/>
        <v>443.26250000000005</v>
      </c>
      <c r="P18" s="88">
        <f t="shared" si="6"/>
        <v>725.53081646238195</v>
      </c>
    </row>
    <row r="19" spans="1:16" ht="26.25" x14ac:dyDescent="0.25">
      <c r="A19" s="144">
        <v>15</v>
      </c>
      <c r="B19" s="145" t="s">
        <v>152</v>
      </c>
      <c r="C19" s="146" t="s">
        <v>151</v>
      </c>
      <c r="D19" s="126" t="s">
        <v>3</v>
      </c>
      <c r="E19" s="88">
        <v>16.5</v>
      </c>
      <c r="F19" s="88">
        <f t="shared" si="1"/>
        <v>4.125</v>
      </c>
      <c r="G19" s="88">
        <f t="shared" si="10"/>
        <v>17.281105990783413</v>
      </c>
      <c r="H19" s="88">
        <v>0</v>
      </c>
      <c r="I19" s="88">
        <f t="shared" si="9"/>
        <v>0</v>
      </c>
      <c r="J19" s="88">
        <f t="shared" si="4"/>
        <v>17.281105990783413</v>
      </c>
      <c r="K19" s="88">
        <v>39.299999999999997</v>
      </c>
      <c r="L19" s="96">
        <f t="shared" si="7"/>
        <v>62.896772472659379</v>
      </c>
      <c r="M19" s="88">
        <v>0</v>
      </c>
      <c r="N19" s="88">
        <f t="shared" ref="N19:N20" si="11">M19/M$18*$N$18</f>
        <v>0</v>
      </c>
      <c r="O19" s="88">
        <f t="shared" si="5"/>
        <v>43.424999999999997</v>
      </c>
      <c r="P19" s="88">
        <f t="shared" si="6"/>
        <v>80.177878463442795</v>
      </c>
    </row>
    <row r="20" spans="1:16" ht="26.25" x14ac:dyDescent="0.25">
      <c r="A20" s="144">
        <v>16</v>
      </c>
      <c r="B20" s="145" t="s">
        <v>10</v>
      </c>
      <c r="C20" s="146" t="s">
        <v>11</v>
      </c>
      <c r="D20" s="126" t="s">
        <v>3</v>
      </c>
      <c r="E20" s="88">
        <v>32.5</v>
      </c>
      <c r="F20" s="88">
        <f t="shared" si="1"/>
        <v>8.125</v>
      </c>
      <c r="G20" s="88">
        <f t="shared" si="10"/>
        <v>34.038542103058234</v>
      </c>
      <c r="H20" s="88">
        <v>0</v>
      </c>
      <c r="I20" s="88">
        <f t="shared" si="9"/>
        <v>0</v>
      </c>
      <c r="J20" s="88">
        <f t="shared" si="4"/>
        <v>34.038542103058234</v>
      </c>
      <c r="K20" s="88">
        <v>187.45</v>
      </c>
      <c r="L20" s="88">
        <v>300</v>
      </c>
      <c r="M20" s="88">
        <v>0</v>
      </c>
      <c r="N20" s="88">
        <f t="shared" si="11"/>
        <v>0</v>
      </c>
      <c r="O20" s="88">
        <f t="shared" si="5"/>
        <v>195.57499999999999</v>
      </c>
      <c r="P20" s="88">
        <f t="shared" si="6"/>
        <v>334.03854210305826</v>
      </c>
    </row>
    <row r="21" spans="1:16" ht="15.75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81"/>
      <c r="P21" s="104"/>
    </row>
    <row r="22" spans="1:16" x14ac:dyDescent="0.25">
      <c r="A22" s="104"/>
      <c r="B22" s="104"/>
      <c r="C22" s="104"/>
      <c r="D22" s="104"/>
      <c r="E22" s="104"/>
      <c r="F22" s="104"/>
      <c r="G22" s="104"/>
      <c r="H22" s="104"/>
      <c r="I22" s="138"/>
      <c r="J22" s="138"/>
      <c r="K22" s="104"/>
      <c r="L22" s="138"/>
      <c r="M22" s="104"/>
      <c r="N22" s="138"/>
      <c r="O22" s="104"/>
      <c r="P22" s="104"/>
    </row>
    <row r="23" spans="1:16" x14ac:dyDescent="0.25">
      <c r="A23" s="104"/>
      <c r="B23" s="104"/>
      <c r="C23" s="104"/>
      <c r="D23" s="104"/>
      <c r="E23" s="104"/>
      <c r="F23" s="104"/>
      <c r="G23" s="104"/>
      <c r="H23" s="104"/>
      <c r="I23" s="138"/>
      <c r="J23" s="138"/>
      <c r="K23" s="104"/>
      <c r="L23" s="138"/>
      <c r="M23" s="104"/>
      <c r="N23" s="138"/>
      <c r="O23" s="104"/>
      <c r="P23" s="104"/>
    </row>
    <row r="24" spans="1:16" x14ac:dyDescent="0.25">
      <c r="A24" s="104"/>
      <c r="B24" s="104"/>
      <c r="C24" s="104"/>
      <c r="D24" s="104"/>
      <c r="E24" s="104"/>
      <c r="F24" s="104"/>
      <c r="G24" s="104"/>
      <c r="H24" s="104"/>
      <c r="I24" s="138"/>
      <c r="J24" s="138"/>
      <c r="K24" s="104"/>
      <c r="L24" s="138"/>
      <c r="M24" s="104"/>
      <c r="N24" s="138"/>
      <c r="O24" s="104"/>
      <c r="P24" s="104"/>
    </row>
    <row r="25" spans="1:16" x14ac:dyDescent="0.25">
      <c r="A25" s="104"/>
      <c r="B25" s="104"/>
      <c r="C25" s="104"/>
      <c r="D25" s="104"/>
      <c r="E25" s="104"/>
      <c r="F25" s="104"/>
      <c r="G25" s="104"/>
      <c r="H25" s="104"/>
      <c r="I25" s="138"/>
      <c r="J25" s="138"/>
      <c r="K25" s="104"/>
      <c r="L25" s="138"/>
      <c r="M25" s="104"/>
      <c r="N25" s="138"/>
      <c r="O25" s="104"/>
      <c r="P25" s="104"/>
    </row>
    <row r="26" spans="1:16" x14ac:dyDescent="0.25">
      <c r="A26" s="104"/>
      <c r="B26" s="104"/>
      <c r="C26" s="104"/>
      <c r="D26" s="104"/>
      <c r="E26" s="104"/>
      <c r="F26" s="104"/>
      <c r="G26" s="104"/>
      <c r="H26" s="104"/>
      <c r="I26" s="138"/>
      <c r="J26" s="138"/>
      <c r="K26" s="104"/>
      <c r="L26" s="138"/>
      <c r="M26" s="104"/>
      <c r="N26" s="138"/>
      <c r="O26" s="104"/>
      <c r="P26" s="104"/>
    </row>
    <row r="27" spans="1:16" x14ac:dyDescent="0.25">
      <c r="A27" s="104"/>
      <c r="B27" s="104"/>
      <c r="C27" s="104"/>
      <c r="D27" s="104"/>
      <c r="E27" s="104"/>
      <c r="F27" s="104"/>
      <c r="G27" s="104"/>
      <c r="H27" s="104"/>
      <c r="I27" s="138"/>
      <c r="J27" s="138"/>
      <c r="K27" s="104"/>
      <c r="L27" s="138"/>
      <c r="M27" s="104"/>
      <c r="N27" s="138"/>
      <c r="O27" s="104"/>
      <c r="P27" s="104"/>
    </row>
    <row r="28" spans="1:16" x14ac:dyDescent="0.25">
      <c r="A28" s="104"/>
      <c r="B28" s="104"/>
      <c r="C28" s="104"/>
      <c r="D28" s="104"/>
      <c r="E28" s="104"/>
      <c r="F28" s="104"/>
      <c r="G28" s="104"/>
      <c r="H28" s="104"/>
      <c r="I28" s="138"/>
      <c r="J28" s="138"/>
      <c r="K28" s="104"/>
      <c r="L28" s="138"/>
      <c r="M28" s="104"/>
      <c r="N28" s="138"/>
      <c r="O28" s="104"/>
      <c r="P28" s="104"/>
    </row>
    <row r="29" spans="1:16" x14ac:dyDescent="0.25">
      <c r="A29" s="104"/>
      <c r="B29" s="104"/>
      <c r="C29" s="104"/>
      <c r="D29" s="104"/>
      <c r="E29" s="104"/>
      <c r="F29" s="104"/>
      <c r="G29" s="104"/>
      <c r="H29" s="104"/>
      <c r="I29" s="138"/>
      <c r="J29" s="138"/>
      <c r="K29" s="104"/>
      <c r="L29" s="138"/>
      <c r="M29" s="104"/>
      <c r="N29" s="138"/>
      <c r="O29" s="104"/>
      <c r="P29" s="104"/>
    </row>
    <row r="30" spans="1:16" x14ac:dyDescent="0.25">
      <c r="A30" s="104"/>
      <c r="B30" s="104"/>
      <c r="C30" s="104"/>
      <c r="D30" s="104"/>
      <c r="E30" s="104"/>
      <c r="F30" s="104"/>
      <c r="G30" s="104"/>
      <c r="H30" s="104"/>
      <c r="I30" s="138"/>
      <c r="J30" s="138"/>
      <c r="K30" s="104"/>
      <c r="L30" s="138"/>
      <c r="M30" s="104"/>
      <c r="N30" s="138"/>
      <c r="O30" s="104"/>
      <c r="P30" s="104"/>
    </row>
    <row r="31" spans="1:16" x14ac:dyDescent="0.25">
      <c r="A31" s="104"/>
      <c r="B31" s="104"/>
      <c r="C31" s="104"/>
      <c r="D31" s="104"/>
      <c r="E31" s="104"/>
      <c r="F31" s="104"/>
      <c r="G31" s="104"/>
      <c r="H31" s="104"/>
      <c r="I31" s="138"/>
      <c r="J31" s="138"/>
      <c r="K31" s="104"/>
      <c r="L31" s="138"/>
      <c r="M31" s="104"/>
      <c r="N31" s="138"/>
      <c r="O31" s="104"/>
      <c r="P31" s="104"/>
    </row>
    <row r="32" spans="1:16" x14ac:dyDescent="0.25">
      <c r="A32" s="104"/>
      <c r="B32" s="104"/>
      <c r="C32" s="104"/>
      <c r="D32" s="104"/>
      <c r="E32" s="104"/>
      <c r="F32" s="104"/>
      <c r="G32" s="104"/>
      <c r="H32" s="104"/>
      <c r="I32" s="138"/>
      <c r="J32" s="138"/>
      <c r="K32" s="104"/>
      <c r="L32" s="138"/>
      <c r="M32" s="104"/>
      <c r="N32" s="138"/>
      <c r="O32" s="104"/>
      <c r="P32" s="104"/>
    </row>
    <row r="33" spans="1:16" x14ac:dyDescent="0.25">
      <c r="A33" s="104"/>
      <c r="B33" s="104"/>
      <c r="C33" s="104"/>
      <c r="D33" s="104"/>
      <c r="E33" s="104"/>
      <c r="F33" s="104"/>
      <c r="G33" s="104"/>
      <c r="H33" s="104"/>
      <c r="I33" s="138"/>
      <c r="J33" s="138"/>
      <c r="K33" s="104"/>
      <c r="L33" s="138"/>
      <c r="M33" s="104"/>
      <c r="N33" s="138"/>
      <c r="O33" s="104"/>
      <c r="P33" s="104"/>
    </row>
    <row r="34" spans="1:16" x14ac:dyDescent="0.25">
      <c r="A34" s="104"/>
      <c r="B34" s="104"/>
      <c r="C34" s="104"/>
      <c r="D34" s="104"/>
      <c r="E34" s="104"/>
      <c r="F34" s="104"/>
      <c r="G34" s="104"/>
      <c r="H34" s="104"/>
      <c r="I34" s="138"/>
      <c r="J34" s="138"/>
      <c r="K34" s="104"/>
      <c r="L34" s="138"/>
      <c r="M34" s="104"/>
      <c r="N34" s="138"/>
      <c r="O34" s="104"/>
      <c r="P34" s="104"/>
    </row>
    <row r="35" spans="1:16" x14ac:dyDescent="0.25">
      <c r="A35" s="104"/>
      <c r="B35" s="104"/>
      <c r="C35" s="104"/>
      <c r="D35" s="104"/>
      <c r="E35" s="104"/>
      <c r="F35" s="104"/>
      <c r="G35" s="104"/>
      <c r="H35" s="104"/>
      <c r="I35" s="138"/>
      <c r="J35" s="138"/>
      <c r="K35" s="104"/>
      <c r="L35" s="138"/>
      <c r="M35" s="104"/>
      <c r="N35" s="138"/>
      <c r="O35" s="104"/>
      <c r="P35" s="104"/>
    </row>
    <row r="36" spans="1:16" x14ac:dyDescent="0.25">
      <c r="A36" s="104"/>
      <c r="B36" s="104"/>
      <c r="C36" s="104"/>
      <c r="D36" s="104"/>
      <c r="E36" s="104"/>
      <c r="F36" s="104"/>
      <c r="G36" s="104"/>
      <c r="H36" s="104"/>
      <c r="I36" s="138"/>
      <c r="J36" s="138"/>
      <c r="K36" s="104"/>
      <c r="L36" s="138"/>
      <c r="M36" s="104"/>
      <c r="N36" s="138"/>
      <c r="O36" s="104"/>
      <c r="P36" s="104"/>
    </row>
    <row r="37" spans="1:16" x14ac:dyDescent="0.25">
      <c r="A37" s="104"/>
      <c r="B37" s="104"/>
      <c r="C37" s="104"/>
      <c r="D37" s="104"/>
      <c r="E37" s="104"/>
      <c r="F37" s="104"/>
      <c r="G37" s="104"/>
      <c r="H37" s="104"/>
      <c r="I37" s="138"/>
      <c r="J37" s="138"/>
      <c r="K37" s="104"/>
      <c r="L37" s="138"/>
      <c r="M37" s="104"/>
      <c r="N37" s="138"/>
      <c r="O37" s="104"/>
      <c r="P37" s="104"/>
    </row>
    <row r="38" spans="1:16" x14ac:dyDescent="0.25">
      <c r="A38" s="104"/>
      <c r="B38" s="104"/>
      <c r="C38" s="104"/>
      <c r="D38" s="104"/>
      <c r="E38" s="104"/>
      <c r="F38" s="104"/>
      <c r="G38" s="104"/>
      <c r="H38" s="104"/>
      <c r="I38" s="138"/>
      <c r="J38" s="138"/>
      <c r="K38" s="104"/>
      <c r="L38" s="138"/>
      <c r="M38" s="104"/>
      <c r="N38" s="138"/>
      <c r="O38" s="104"/>
      <c r="P38" s="104"/>
    </row>
    <row r="39" spans="1:16" x14ac:dyDescent="0.25">
      <c r="A39" s="104"/>
      <c r="B39" s="104"/>
      <c r="C39" s="104"/>
      <c r="D39" s="104"/>
      <c r="E39" s="104"/>
      <c r="F39" s="104"/>
      <c r="G39" s="104"/>
      <c r="H39" s="104"/>
      <c r="I39" s="138"/>
      <c r="J39" s="138"/>
      <c r="K39" s="104"/>
      <c r="L39" s="138"/>
      <c r="M39" s="104"/>
      <c r="N39" s="138"/>
      <c r="O39" s="104"/>
      <c r="P39" s="104"/>
    </row>
    <row r="40" spans="1:16" x14ac:dyDescent="0.25">
      <c r="A40" s="104"/>
      <c r="B40" s="104"/>
      <c r="C40" s="104"/>
      <c r="D40" s="104"/>
      <c r="E40" s="104"/>
      <c r="F40" s="104"/>
      <c r="G40" s="104"/>
      <c r="H40" s="104"/>
      <c r="I40" s="138"/>
      <c r="J40" s="138"/>
      <c r="K40" s="104"/>
      <c r="L40" s="138"/>
      <c r="M40" s="104"/>
      <c r="N40" s="138"/>
      <c r="O40" s="104"/>
      <c r="P40" s="104"/>
    </row>
    <row r="41" spans="1:16" x14ac:dyDescent="0.25">
      <c r="A41" s="104"/>
      <c r="B41" s="104"/>
      <c r="C41" s="104"/>
      <c r="D41" s="104"/>
      <c r="E41" s="104"/>
      <c r="F41" s="104"/>
      <c r="G41" s="104"/>
      <c r="H41" s="104"/>
      <c r="I41" s="138"/>
      <c r="J41" s="138"/>
      <c r="K41" s="104"/>
      <c r="L41" s="138"/>
      <c r="M41" s="104"/>
      <c r="N41" s="138"/>
      <c r="O41" s="104"/>
      <c r="P41" s="104"/>
    </row>
    <row r="42" spans="1:16" x14ac:dyDescent="0.25">
      <c r="A42" s="104"/>
      <c r="B42" s="104"/>
      <c r="C42" s="104"/>
      <c r="D42" s="104"/>
      <c r="E42" s="104"/>
      <c r="F42" s="104"/>
      <c r="G42" s="104"/>
      <c r="H42" s="104"/>
      <c r="I42" s="138"/>
      <c r="J42" s="138"/>
      <c r="K42" s="104"/>
      <c r="L42" s="138"/>
      <c r="M42" s="104"/>
      <c r="N42" s="138"/>
      <c r="O42" s="104"/>
      <c r="P42" s="104"/>
    </row>
    <row r="43" spans="1:16" x14ac:dyDescent="0.25">
      <c r="A43" s="104"/>
      <c r="B43" s="104"/>
      <c r="C43" s="104"/>
      <c r="D43" s="104"/>
      <c r="E43" s="104"/>
      <c r="F43" s="104"/>
      <c r="G43" s="104"/>
      <c r="H43" s="104"/>
      <c r="I43" s="138"/>
      <c r="J43" s="138"/>
      <c r="K43" s="104"/>
      <c r="L43" s="138"/>
      <c r="M43" s="104"/>
      <c r="N43" s="138"/>
      <c r="O43" s="104"/>
      <c r="P43" s="104"/>
    </row>
    <row r="44" spans="1:16" x14ac:dyDescent="0.25">
      <c r="A44" s="104"/>
      <c r="B44" s="104"/>
      <c r="C44" s="104"/>
      <c r="D44" s="104"/>
      <c r="E44" s="104"/>
      <c r="F44" s="104"/>
      <c r="G44" s="104"/>
      <c r="H44" s="104"/>
      <c r="I44" s="138"/>
      <c r="J44" s="138"/>
      <c r="K44" s="104"/>
      <c r="L44" s="138"/>
      <c r="M44" s="104"/>
      <c r="N44" s="138"/>
      <c r="O44" s="104"/>
      <c r="P44" s="104"/>
    </row>
    <row r="45" spans="1:16" x14ac:dyDescent="0.25">
      <c r="A45" s="104"/>
      <c r="B45" s="104"/>
      <c r="C45" s="104"/>
      <c r="D45" s="104"/>
      <c r="E45" s="104"/>
      <c r="F45" s="104"/>
      <c r="G45" s="104"/>
      <c r="H45" s="104"/>
      <c r="I45" s="138"/>
      <c r="J45" s="138"/>
      <c r="K45" s="104"/>
      <c r="L45" s="138"/>
      <c r="M45" s="104"/>
      <c r="N45" s="138"/>
      <c r="O45" s="104"/>
      <c r="P45" s="104"/>
    </row>
    <row r="46" spans="1:16" x14ac:dyDescent="0.25">
      <c r="A46" s="104"/>
      <c r="B46" s="104"/>
      <c r="C46" s="104"/>
      <c r="D46" s="104"/>
      <c r="E46" s="104"/>
      <c r="F46" s="104"/>
      <c r="G46" s="104"/>
      <c r="H46" s="104"/>
      <c r="I46" s="138"/>
      <c r="J46" s="138"/>
      <c r="K46" s="104"/>
      <c r="L46" s="138"/>
      <c r="M46" s="104"/>
      <c r="N46" s="138"/>
      <c r="O46" s="104"/>
      <c r="P46" s="104"/>
    </row>
    <row r="47" spans="1:16" x14ac:dyDescent="0.25">
      <c r="A47" s="104"/>
      <c r="B47" s="104"/>
      <c r="C47" s="104"/>
      <c r="D47" s="104"/>
      <c r="E47" s="104"/>
      <c r="F47" s="104"/>
      <c r="G47" s="104"/>
      <c r="H47" s="104"/>
      <c r="I47" s="138"/>
      <c r="J47" s="138"/>
      <c r="K47" s="104"/>
      <c r="L47" s="138"/>
      <c r="M47" s="104"/>
      <c r="N47" s="138"/>
      <c r="O47" s="104"/>
      <c r="P47" s="104"/>
    </row>
    <row r="48" spans="1:16" x14ac:dyDescent="0.25">
      <c r="A48" s="104"/>
      <c r="B48" s="104"/>
      <c r="C48" s="104"/>
      <c r="D48" s="104"/>
      <c r="E48" s="104"/>
      <c r="F48" s="104"/>
      <c r="G48" s="104"/>
      <c r="H48" s="104"/>
      <c r="I48" s="138"/>
      <c r="J48" s="138"/>
      <c r="K48" s="104"/>
      <c r="L48" s="138"/>
      <c r="M48" s="104"/>
      <c r="N48" s="138"/>
      <c r="O48" s="104"/>
      <c r="P48" s="104"/>
    </row>
    <row r="49" spans="1:16" x14ac:dyDescent="0.25">
      <c r="A49" s="104"/>
      <c r="B49" s="104"/>
      <c r="C49" s="104"/>
      <c r="D49" s="104"/>
      <c r="E49" s="104"/>
      <c r="F49" s="104"/>
      <c r="G49" s="104"/>
      <c r="H49" s="104"/>
      <c r="I49" s="138"/>
      <c r="J49" s="138"/>
      <c r="K49" s="104"/>
      <c r="L49" s="138"/>
      <c r="M49" s="104"/>
      <c r="N49" s="138"/>
      <c r="O49" s="104"/>
      <c r="P49" s="104"/>
    </row>
    <row r="50" spans="1:16" x14ac:dyDescent="0.25">
      <c r="A50" s="104"/>
      <c r="B50" s="104"/>
      <c r="C50" s="104"/>
      <c r="D50" s="104"/>
      <c r="E50" s="104"/>
      <c r="F50" s="104"/>
      <c r="G50" s="104"/>
      <c r="H50" s="104"/>
      <c r="I50" s="138"/>
      <c r="J50" s="138"/>
      <c r="K50" s="104"/>
      <c r="L50" s="138"/>
      <c r="M50" s="104"/>
      <c r="N50" s="138"/>
      <c r="O50" s="104"/>
      <c r="P50" s="104"/>
    </row>
    <row r="51" spans="1:16" x14ac:dyDescent="0.25">
      <c r="A51" s="104"/>
      <c r="B51" s="104"/>
      <c r="C51" s="104"/>
      <c r="D51" s="104"/>
      <c r="E51" s="104"/>
      <c r="F51" s="104"/>
      <c r="G51" s="104"/>
      <c r="H51" s="104"/>
      <c r="I51" s="138"/>
      <c r="J51" s="138"/>
      <c r="K51" s="104"/>
      <c r="L51" s="138"/>
      <c r="M51" s="104"/>
      <c r="N51" s="138"/>
      <c r="O51" s="104"/>
      <c r="P51" s="104"/>
    </row>
    <row r="52" spans="1:16" x14ac:dyDescent="0.25">
      <c r="A52" s="104"/>
      <c r="B52" s="104"/>
      <c r="C52" s="104"/>
      <c r="D52" s="104"/>
      <c r="E52" s="104"/>
      <c r="F52" s="104"/>
      <c r="G52" s="104"/>
      <c r="H52" s="104"/>
      <c r="I52" s="138"/>
      <c r="J52" s="138"/>
      <c r="K52" s="104"/>
      <c r="L52" s="138"/>
      <c r="M52" s="104"/>
      <c r="N52" s="138"/>
      <c r="O52" s="104"/>
      <c r="P52" s="104"/>
    </row>
    <row r="53" spans="1:16" x14ac:dyDescent="0.25">
      <c r="A53" s="104"/>
      <c r="B53" s="104"/>
      <c r="C53" s="104"/>
      <c r="D53" s="104"/>
      <c r="E53" s="104"/>
      <c r="F53" s="104"/>
      <c r="G53" s="104"/>
      <c r="H53" s="104"/>
      <c r="I53" s="138"/>
      <c r="J53" s="138"/>
      <c r="K53" s="104"/>
      <c r="L53" s="138"/>
      <c r="M53" s="104"/>
      <c r="N53" s="138"/>
      <c r="O53" s="104"/>
      <c r="P53" s="104"/>
    </row>
    <row r="54" spans="1:16" x14ac:dyDescent="0.25">
      <c r="A54" s="104"/>
      <c r="B54" s="104"/>
      <c r="C54" s="104"/>
      <c r="D54" s="104"/>
      <c r="E54" s="104"/>
      <c r="F54" s="104"/>
      <c r="G54" s="104"/>
      <c r="H54" s="104"/>
      <c r="I54" s="138"/>
      <c r="J54" s="138"/>
      <c r="K54" s="104"/>
      <c r="L54" s="138"/>
      <c r="M54" s="104"/>
      <c r="N54" s="138"/>
      <c r="O54" s="104"/>
      <c r="P54" s="104"/>
    </row>
    <row r="55" spans="1:16" x14ac:dyDescent="0.25">
      <c r="A55" s="104"/>
      <c r="B55" s="104"/>
      <c r="C55" s="104"/>
      <c r="D55" s="104"/>
      <c r="E55" s="104"/>
      <c r="F55" s="104"/>
      <c r="G55" s="104"/>
      <c r="H55" s="104"/>
      <c r="I55" s="138"/>
      <c r="J55" s="138"/>
      <c r="K55" s="104"/>
      <c r="L55" s="138"/>
      <c r="M55" s="104"/>
      <c r="N55" s="138"/>
      <c r="O55" s="104"/>
      <c r="P55" s="104"/>
    </row>
    <row r="56" spans="1:16" x14ac:dyDescent="0.25">
      <c r="A56" s="104"/>
      <c r="B56" s="104"/>
      <c r="C56" s="104"/>
      <c r="D56" s="104"/>
      <c r="E56" s="104"/>
      <c r="F56" s="104"/>
      <c r="G56" s="104"/>
      <c r="H56" s="104"/>
      <c r="I56" s="138"/>
      <c r="J56" s="138"/>
      <c r="K56" s="104"/>
      <c r="L56" s="138"/>
      <c r="M56" s="104"/>
      <c r="N56" s="138"/>
      <c r="O56" s="104"/>
      <c r="P56" s="104"/>
    </row>
    <row r="57" spans="1:16" x14ac:dyDescent="0.25">
      <c r="A57" s="104"/>
      <c r="B57" s="104"/>
      <c r="C57" s="104"/>
      <c r="D57" s="104"/>
      <c r="E57" s="104"/>
      <c r="F57" s="104"/>
      <c r="G57" s="104"/>
      <c r="H57" s="104"/>
      <c r="I57" s="138"/>
      <c r="J57" s="138"/>
      <c r="K57" s="104"/>
      <c r="L57" s="138"/>
      <c r="M57" s="104"/>
      <c r="N57" s="138"/>
      <c r="O57" s="104"/>
      <c r="P57" s="104"/>
    </row>
    <row r="58" spans="1:16" x14ac:dyDescent="0.25">
      <c r="A58" s="104"/>
      <c r="B58" s="104"/>
      <c r="C58" s="104"/>
      <c r="D58" s="104"/>
      <c r="E58" s="104"/>
      <c r="F58" s="104"/>
      <c r="G58" s="104"/>
      <c r="H58" s="104"/>
      <c r="I58" s="138"/>
      <c r="J58" s="138"/>
      <c r="K58" s="104"/>
      <c r="L58" s="138"/>
      <c r="M58" s="104"/>
      <c r="N58" s="138"/>
      <c r="O58" s="104"/>
      <c r="P58" s="104"/>
    </row>
    <row r="59" spans="1:16" x14ac:dyDescent="0.25">
      <c r="A59" s="104"/>
      <c r="B59" s="104"/>
      <c r="C59" s="104"/>
      <c r="D59" s="104"/>
      <c r="E59" s="104"/>
      <c r="F59" s="104"/>
      <c r="G59" s="104"/>
      <c r="H59" s="104"/>
      <c r="I59" s="138"/>
      <c r="J59" s="138"/>
      <c r="K59" s="104"/>
      <c r="L59" s="138"/>
      <c r="M59" s="104"/>
      <c r="N59" s="138"/>
      <c r="O59" s="104"/>
      <c r="P59" s="104"/>
    </row>
    <row r="60" spans="1:16" x14ac:dyDescent="0.25">
      <c r="A60" s="104"/>
      <c r="B60" s="104"/>
      <c r="C60" s="104"/>
      <c r="D60" s="104"/>
      <c r="E60" s="104"/>
      <c r="F60" s="104"/>
      <c r="G60" s="104"/>
      <c r="H60" s="104"/>
      <c r="I60" s="138"/>
      <c r="J60" s="138"/>
      <c r="K60" s="104"/>
      <c r="L60" s="138"/>
      <c r="M60" s="104"/>
      <c r="N60" s="138"/>
      <c r="O60" s="104"/>
      <c r="P60" s="104"/>
    </row>
    <row r="61" spans="1:16" x14ac:dyDescent="0.25">
      <c r="A61" s="104"/>
      <c r="B61" s="104"/>
      <c r="C61" s="104"/>
      <c r="D61" s="104"/>
      <c r="E61" s="104"/>
      <c r="F61" s="104"/>
      <c r="G61" s="104"/>
      <c r="H61" s="104"/>
      <c r="I61" s="138"/>
      <c r="J61" s="138"/>
      <c r="K61" s="104"/>
      <c r="L61" s="138"/>
      <c r="M61" s="104"/>
      <c r="N61" s="138"/>
      <c r="O61" s="104"/>
      <c r="P61" s="104"/>
    </row>
    <row r="62" spans="1:16" x14ac:dyDescent="0.25">
      <c r="A62" s="104"/>
      <c r="B62" s="104"/>
      <c r="C62" s="104"/>
      <c r="D62" s="104"/>
      <c r="E62" s="104"/>
      <c r="F62" s="104"/>
      <c r="G62" s="104"/>
      <c r="H62" s="104"/>
      <c r="I62" s="138"/>
      <c r="J62" s="138"/>
      <c r="K62" s="104"/>
      <c r="L62" s="138"/>
      <c r="M62" s="104"/>
      <c r="N62" s="138"/>
      <c r="O62" s="104"/>
      <c r="P62" s="104"/>
    </row>
    <row r="63" spans="1:16" x14ac:dyDescent="0.25">
      <c r="A63" s="104"/>
      <c r="B63" s="104"/>
      <c r="C63" s="104"/>
      <c r="D63" s="104"/>
      <c r="E63" s="104"/>
      <c r="F63" s="104"/>
      <c r="G63" s="104"/>
      <c r="H63" s="104"/>
      <c r="I63" s="138"/>
      <c r="J63" s="138"/>
      <c r="K63" s="104"/>
      <c r="L63" s="138"/>
      <c r="M63" s="104"/>
      <c r="N63" s="138"/>
      <c r="O63" s="104"/>
      <c r="P63" s="104"/>
    </row>
    <row r="64" spans="1:16" x14ac:dyDescent="0.25">
      <c r="A64" s="104"/>
      <c r="B64" s="104"/>
      <c r="C64" s="104"/>
      <c r="D64" s="104"/>
      <c r="E64" s="104"/>
      <c r="F64" s="104"/>
      <c r="G64" s="104"/>
      <c r="H64" s="104"/>
      <c r="I64" s="138"/>
      <c r="J64" s="138"/>
      <c r="K64" s="104"/>
      <c r="L64" s="138"/>
      <c r="M64" s="104"/>
      <c r="N64" s="138"/>
      <c r="O64" s="104"/>
      <c r="P64" s="104"/>
    </row>
    <row r="65" spans="1:16" x14ac:dyDescent="0.25">
      <c r="A65" s="104"/>
      <c r="B65" s="104"/>
      <c r="C65" s="104"/>
      <c r="D65" s="104"/>
      <c r="E65" s="104"/>
      <c r="F65" s="104"/>
      <c r="G65" s="104"/>
      <c r="H65" s="104"/>
      <c r="I65" s="138"/>
      <c r="J65" s="138"/>
      <c r="K65" s="104"/>
      <c r="L65" s="138"/>
      <c r="M65" s="104"/>
      <c r="N65" s="138"/>
      <c r="O65" s="104"/>
      <c r="P65" s="104"/>
    </row>
    <row r="66" spans="1:16" x14ac:dyDescent="0.25">
      <c r="A66" s="104"/>
      <c r="B66" s="104"/>
      <c r="C66" s="104"/>
      <c r="D66" s="104"/>
      <c r="E66" s="104"/>
      <c r="F66" s="104"/>
      <c r="G66" s="104"/>
      <c r="H66" s="104"/>
      <c r="I66" s="138"/>
      <c r="J66" s="138"/>
      <c r="K66" s="104"/>
      <c r="L66" s="138"/>
      <c r="M66" s="104"/>
      <c r="N66" s="138"/>
      <c r="O66" s="104"/>
      <c r="P66" s="104"/>
    </row>
    <row r="67" spans="1:16" x14ac:dyDescent="0.25">
      <c r="A67" s="104"/>
      <c r="B67" s="104"/>
      <c r="C67" s="104"/>
      <c r="D67" s="104"/>
      <c r="E67" s="104"/>
      <c r="F67" s="104"/>
      <c r="G67" s="104"/>
      <c r="H67" s="104"/>
      <c r="I67" s="138"/>
      <c r="J67" s="138"/>
      <c r="K67" s="104"/>
      <c r="L67" s="138"/>
      <c r="M67" s="104"/>
      <c r="N67" s="138"/>
      <c r="O67" s="104"/>
      <c r="P67" s="104"/>
    </row>
    <row r="68" spans="1:16" x14ac:dyDescent="0.25">
      <c r="A68" s="104"/>
      <c r="B68" s="104"/>
      <c r="C68" s="104"/>
      <c r="D68" s="104"/>
      <c r="E68" s="104"/>
      <c r="F68" s="104"/>
      <c r="G68" s="104"/>
      <c r="H68" s="104"/>
      <c r="I68" s="138"/>
      <c r="J68" s="138"/>
      <c r="K68" s="104"/>
      <c r="L68" s="138"/>
      <c r="M68" s="104"/>
      <c r="N68" s="138"/>
      <c r="O68" s="104"/>
      <c r="P68" s="104"/>
    </row>
    <row r="69" spans="1:16" x14ac:dyDescent="0.25">
      <c r="A69" s="104"/>
      <c r="B69" s="104"/>
      <c r="C69" s="104"/>
      <c r="D69" s="104"/>
      <c r="E69" s="104"/>
      <c r="F69" s="104"/>
      <c r="G69" s="104"/>
      <c r="H69" s="104"/>
      <c r="I69" s="138"/>
      <c r="J69" s="138"/>
      <c r="K69" s="104"/>
      <c r="L69" s="138"/>
      <c r="M69" s="104"/>
      <c r="N69" s="138"/>
      <c r="O69" s="104"/>
      <c r="P69" s="104"/>
    </row>
    <row r="70" spans="1:16" x14ac:dyDescent="0.25">
      <c r="A70" s="104"/>
      <c r="B70" s="104"/>
      <c r="C70" s="104"/>
      <c r="D70" s="104"/>
      <c r="E70" s="104"/>
      <c r="F70" s="104"/>
      <c r="G70" s="104"/>
      <c r="H70" s="104"/>
      <c r="I70" s="138"/>
      <c r="J70" s="138"/>
      <c r="K70" s="104"/>
      <c r="L70" s="138"/>
      <c r="M70" s="104"/>
      <c r="N70" s="138"/>
      <c r="O70" s="104"/>
      <c r="P70" s="104"/>
    </row>
    <row r="71" spans="1:16" x14ac:dyDescent="0.25">
      <c r="A71" s="104"/>
      <c r="B71" s="104"/>
      <c r="C71" s="104"/>
      <c r="D71" s="104"/>
      <c r="E71" s="104"/>
      <c r="F71" s="104"/>
      <c r="G71" s="104"/>
      <c r="H71" s="104"/>
      <c r="I71" s="138"/>
      <c r="J71" s="138"/>
      <c r="K71" s="104"/>
      <c r="L71" s="138"/>
      <c r="M71" s="104"/>
      <c r="N71" s="138"/>
      <c r="O71" s="104"/>
      <c r="P71" s="104"/>
    </row>
    <row r="72" spans="1:16" x14ac:dyDescent="0.25">
      <c r="A72" s="104"/>
      <c r="B72" s="104"/>
      <c r="C72" s="104"/>
      <c r="D72" s="104"/>
      <c r="E72" s="104"/>
      <c r="F72" s="104"/>
      <c r="G72" s="104"/>
      <c r="H72" s="104"/>
      <c r="I72" s="138"/>
      <c r="J72" s="138"/>
      <c r="K72" s="104"/>
      <c r="L72" s="138"/>
      <c r="M72" s="104"/>
      <c r="N72" s="138"/>
      <c r="O72" s="104"/>
      <c r="P72" s="104"/>
    </row>
    <row r="73" spans="1:16" x14ac:dyDescent="0.25">
      <c r="A73" s="104"/>
      <c r="B73" s="104"/>
      <c r="C73" s="104"/>
      <c r="D73" s="104"/>
      <c r="E73" s="104"/>
      <c r="F73" s="104"/>
      <c r="G73" s="104"/>
      <c r="H73" s="104"/>
      <c r="I73" s="138"/>
      <c r="J73" s="138"/>
      <c r="K73" s="104"/>
      <c r="L73" s="138"/>
      <c r="M73" s="104"/>
      <c r="N73" s="138"/>
      <c r="O73" s="104"/>
      <c r="P73" s="104"/>
    </row>
    <row r="74" spans="1:16" x14ac:dyDescent="0.25">
      <c r="A74" s="104"/>
      <c r="B74" s="104"/>
      <c r="C74" s="104"/>
      <c r="D74" s="104"/>
      <c r="E74" s="104"/>
      <c r="F74" s="104"/>
      <c r="G74" s="104"/>
      <c r="H74" s="104"/>
      <c r="I74" s="138"/>
      <c r="J74" s="138"/>
      <c r="K74" s="104"/>
      <c r="L74" s="138"/>
      <c r="M74" s="104"/>
      <c r="N74" s="138"/>
      <c r="O74" s="104"/>
      <c r="P74" s="104"/>
    </row>
    <row r="75" spans="1:16" x14ac:dyDescent="0.25">
      <c r="A75" s="104"/>
      <c r="B75" s="104"/>
      <c r="C75" s="104"/>
      <c r="D75" s="104"/>
      <c r="E75" s="104"/>
      <c r="F75" s="104"/>
      <c r="G75" s="104"/>
      <c r="H75" s="104"/>
      <c r="I75" s="138"/>
      <c r="J75" s="138"/>
      <c r="K75" s="104"/>
      <c r="L75" s="138"/>
      <c r="M75" s="104"/>
      <c r="N75" s="138"/>
      <c r="O75" s="104"/>
      <c r="P75" s="104"/>
    </row>
    <row r="76" spans="1:16" x14ac:dyDescent="0.25">
      <c r="A76" s="104"/>
      <c r="B76" s="104"/>
      <c r="C76" s="104"/>
      <c r="D76" s="104"/>
      <c r="E76" s="104"/>
      <c r="F76" s="104"/>
      <c r="G76" s="104"/>
      <c r="H76" s="104"/>
      <c r="I76" s="138"/>
      <c r="J76" s="138"/>
      <c r="K76" s="104"/>
      <c r="L76" s="138"/>
      <c r="M76" s="104"/>
      <c r="N76" s="138"/>
      <c r="O76" s="104"/>
      <c r="P76" s="104"/>
    </row>
    <row r="77" spans="1:16" x14ac:dyDescent="0.25">
      <c r="A77" s="104"/>
      <c r="B77" s="104"/>
      <c r="C77" s="104"/>
      <c r="D77" s="104"/>
      <c r="E77" s="104"/>
      <c r="F77" s="104"/>
      <c r="G77" s="104"/>
      <c r="H77" s="104"/>
      <c r="I77" s="138"/>
      <c r="J77" s="138"/>
      <c r="K77" s="104"/>
      <c r="L77" s="138"/>
      <c r="M77" s="104"/>
      <c r="N77" s="138"/>
      <c r="O77" s="104"/>
      <c r="P77" s="104"/>
    </row>
    <row r="78" spans="1:16" x14ac:dyDescent="0.25">
      <c r="A78" s="104"/>
      <c r="B78" s="104"/>
      <c r="C78" s="104"/>
      <c r="D78" s="104"/>
      <c r="E78" s="104"/>
      <c r="F78" s="104"/>
      <c r="G78" s="104"/>
      <c r="H78" s="104"/>
      <c r="I78" s="138"/>
      <c r="J78" s="138"/>
      <c r="K78" s="104"/>
      <c r="L78" s="138"/>
      <c r="M78" s="104"/>
      <c r="N78" s="138"/>
      <c r="O78" s="104"/>
      <c r="P78" s="104"/>
    </row>
    <row r="79" spans="1:16" x14ac:dyDescent="0.25">
      <c r="A79" s="104"/>
      <c r="B79" s="104"/>
      <c r="C79" s="104"/>
      <c r="D79" s="104"/>
      <c r="E79" s="104"/>
      <c r="F79" s="104"/>
      <c r="G79" s="104"/>
      <c r="H79" s="104"/>
      <c r="I79" s="138"/>
      <c r="J79" s="138"/>
      <c r="K79" s="104"/>
      <c r="L79" s="138"/>
      <c r="M79" s="104"/>
      <c r="N79" s="138"/>
      <c r="O79" s="104"/>
      <c r="P79" s="104"/>
    </row>
    <row r="80" spans="1:16" x14ac:dyDescent="0.25">
      <c r="A80" s="104"/>
      <c r="B80" s="104"/>
      <c r="C80" s="104"/>
      <c r="D80" s="104"/>
      <c r="E80" s="104"/>
      <c r="F80" s="104"/>
      <c r="G80" s="104"/>
      <c r="H80" s="104"/>
      <c r="I80" s="138"/>
      <c r="J80" s="138"/>
      <c r="K80" s="104"/>
      <c r="L80" s="138"/>
      <c r="M80" s="104"/>
      <c r="N80" s="138"/>
      <c r="O80" s="104"/>
      <c r="P80" s="104"/>
    </row>
    <row r="81" spans="1:16" x14ac:dyDescent="0.25">
      <c r="A81" s="104"/>
      <c r="B81" s="104"/>
      <c r="C81" s="104"/>
      <c r="D81" s="104"/>
      <c r="E81" s="104"/>
      <c r="F81" s="104"/>
      <c r="G81" s="104"/>
      <c r="H81" s="104"/>
      <c r="I81" s="138"/>
      <c r="J81" s="138"/>
      <c r="K81" s="104"/>
      <c r="L81" s="138"/>
      <c r="M81" s="104"/>
      <c r="N81" s="138"/>
      <c r="O81" s="104"/>
      <c r="P81" s="104"/>
    </row>
    <row r="82" spans="1:16" x14ac:dyDescent="0.25">
      <c r="A82" s="104"/>
      <c r="B82" s="104"/>
      <c r="C82" s="104"/>
      <c r="D82" s="104"/>
      <c r="E82" s="104"/>
      <c r="F82" s="104"/>
      <c r="G82" s="104"/>
      <c r="H82" s="104"/>
      <c r="I82" s="138"/>
      <c r="J82" s="138"/>
      <c r="K82" s="104"/>
      <c r="L82" s="138"/>
      <c r="M82" s="104"/>
      <c r="N82" s="138"/>
      <c r="O82" s="104"/>
      <c r="P82" s="104"/>
    </row>
    <row r="83" spans="1:16" x14ac:dyDescent="0.25">
      <c r="A83" s="104"/>
      <c r="B83" s="104"/>
      <c r="C83" s="104"/>
      <c r="D83" s="104"/>
      <c r="E83" s="104"/>
      <c r="F83" s="104"/>
      <c r="G83" s="104"/>
      <c r="H83" s="104"/>
      <c r="I83" s="138"/>
      <c r="J83" s="138"/>
      <c r="K83" s="104"/>
      <c r="L83" s="138"/>
      <c r="M83" s="104"/>
      <c r="N83" s="138"/>
      <c r="O83" s="104"/>
      <c r="P83" s="104"/>
    </row>
    <row r="84" spans="1:16" x14ac:dyDescent="0.25">
      <c r="A84" s="104"/>
      <c r="B84" s="104"/>
      <c r="C84" s="104"/>
      <c r="D84" s="104"/>
      <c r="E84" s="104"/>
      <c r="F84" s="104"/>
      <c r="G84" s="104"/>
      <c r="H84" s="104"/>
      <c r="I84" s="138"/>
      <c r="J84" s="138"/>
      <c r="K84" s="104"/>
      <c r="L84" s="138"/>
      <c r="M84" s="104"/>
      <c r="N84" s="138"/>
      <c r="O84" s="104"/>
      <c r="P84" s="104"/>
    </row>
    <row r="85" spans="1:16" x14ac:dyDescent="0.25">
      <c r="A85" s="104"/>
      <c r="B85" s="104"/>
      <c r="C85" s="104"/>
      <c r="D85" s="104"/>
      <c r="E85" s="104"/>
      <c r="F85" s="104"/>
      <c r="G85" s="104"/>
      <c r="H85" s="104"/>
      <c r="I85" s="138"/>
      <c r="J85" s="138"/>
      <c r="K85" s="104"/>
      <c r="L85" s="138"/>
      <c r="M85" s="104"/>
      <c r="N85" s="138"/>
      <c r="O85" s="104"/>
      <c r="P85" s="104"/>
    </row>
    <row r="86" spans="1:16" x14ac:dyDescent="0.25">
      <c r="A86" s="104"/>
      <c r="B86" s="104"/>
      <c r="C86" s="104"/>
      <c r="D86" s="104"/>
      <c r="E86" s="104"/>
      <c r="F86" s="104"/>
      <c r="G86" s="104"/>
      <c r="H86" s="104"/>
      <c r="I86" s="138"/>
      <c r="J86" s="138"/>
      <c r="K86" s="104"/>
      <c r="L86" s="138"/>
      <c r="M86" s="104"/>
      <c r="N86" s="138"/>
      <c r="O86" s="104"/>
      <c r="P86" s="104"/>
    </row>
    <row r="87" spans="1:16" x14ac:dyDescent="0.25">
      <c r="A87" s="104"/>
      <c r="B87" s="104"/>
      <c r="C87" s="104"/>
      <c r="D87" s="104"/>
      <c r="E87" s="104"/>
      <c r="F87" s="104"/>
      <c r="G87" s="104"/>
      <c r="H87" s="104"/>
      <c r="I87" s="138"/>
      <c r="J87" s="138"/>
      <c r="K87" s="104"/>
      <c r="L87" s="138"/>
      <c r="M87" s="104"/>
      <c r="N87" s="138"/>
      <c r="O87" s="104"/>
      <c r="P87" s="104"/>
    </row>
    <row r="88" spans="1:16" x14ac:dyDescent="0.25">
      <c r="A88" s="104"/>
      <c r="B88" s="104"/>
      <c r="C88" s="104"/>
      <c r="D88" s="104"/>
      <c r="E88" s="104"/>
      <c r="F88" s="104"/>
      <c r="G88" s="104"/>
      <c r="H88" s="104"/>
      <c r="I88" s="138"/>
      <c r="J88" s="138"/>
      <c r="K88" s="104"/>
      <c r="L88" s="138"/>
      <c r="M88" s="104"/>
      <c r="N88" s="138"/>
      <c r="O88" s="104"/>
      <c r="P88" s="104"/>
    </row>
    <row r="89" spans="1:16" x14ac:dyDescent="0.25">
      <c r="A89" s="104"/>
      <c r="B89" s="104"/>
      <c r="C89" s="104"/>
      <c r="D89" s="104"/>
      <c r="E89" s="104"/>
      <c r="F89" s="104"/>
      <c r="G89" s="104"/>
      <c r="H89" s="104"/>
      <c r="I89" s="138"/>
      <c r="J89" s="138"/>
      <c r="K89" s="104"/>
      <c r="L89" s="138"/>
      <c r="M89" s="104"/>
      <c r="N89" s="138"/>
      <c r="O89" s="104"/>
      <c r="P89" s="104"/>
    </row>
    <row r="90" spans="1:16" x14ac:dyDescent="0.25">
      <c r="A90" s="104"/>
      <c r="B90" s="104"/>
      <c r="C90" s="104"/>
      <c r="D90" s="104"/>
      <c r="E90" s="104"/>
      <c r="F90" s="104"/>
      <c r="G90" s="104"/>
      <c r="H90" s="104"/>
      <c r="I90" s="138"/>
      <c r="J90" s="138"/>
      <c r="K90" s="104"/>
      <c r="L90" s="138"/>
      <c r="M90" s="104"/>
      <c r="N90" s="138"/>
      <c r="O90" s="104"/>
      <c r="P90" s="104"/>
    </row>
    <row r="91" spans="1:16" x14ac:dyDescent="0.25">
      <c r="A91" s="104"/>
      <c r="B91" s="104"/>
      <c r="C91" s="104"/>
      <c r="D91" s="104"/>
      <c r="E91" s="104"/>
      <c r="F91" s="104"/>
      <c r="G91" s="104"/>
      <c r="H91" s="104"/>
      <c r="I91" s="138"/>
      <c r="J91" s="138"/>
      <c r="K91" s="104"/>
      <c r="L91" s="138"/>
      <c r="M91" s="104"/>
      <c r="N91" s="138"/>
      <c r="O91" s="104"/>
      <c r="P91" s="104"/>
    </row>
    <row r="92" spans="1:16" x14ac:dyDescent="0.25">
      <c r="A92" s="104"/>
      <c r="B92" s="104"/>
      <c r="C92" s="104"/>
      <c r="D92" s="104"/>
      <c r="E92" s="104"/>
      <c r="F92" s="104"/>
      <c r="G92" s="104"/>
      <c r="H92" s="104"/>
      <c r="I92" s="138"/>
      <c r="J92" s="138"/>
      <c r="K92" s="104"/>
      <c r="L92" s="138"/>
      <c r="M92" s="104"/>
      <c r="N92" s="138"/>
      <c r="O92" s="104"/>
      <c r="P92" s="104"/>
    </row>
    <row r="93" spans="1:16" x14ac:dyDescent="0.25">
      <c r="A93" s="104"/>
      <c r="B93" s="104"/>
      <c r="C93" s="104"/>
      <c r="D93" s="104"/>
      <c r="E93" s="104"/>
      <c r="F93" s="104"/>
      <c r="G93" s="104"/>
      <c r="H93" s="104"/>
      <c r="I93" s="138"/>
      <c r="J93" s="138"/>
      <c r="K93" s="104"/>
      <c r="L93" s="138"/>
      <c r="M93" s="104"/>
      <c r="N93" s="138"/>
      <c r="O93" s="104"/>
      <c r="P93" s="104"/>
    </row>
    <row r="94" spans="1:16" x14ac:dyDescent="0.25">
      <c r="A94" s="104"/>
      <c r="B94" s="104"/>
      <c r="C94" s="104"/>
      <c r="D94" s="104"/>
      <c r="E94" s="104"/>
      <c r="F94" s="104"/>
      <c r="G94" s="104"/>
      <c r="H94" s="104"/>
      <c r="I94" s="138"/>
      <c r="J94" s="138"/>
      <c r="K94" s="104"/>
      <c r="L94" s="138"/>
      <c r="M94" s="104"/>
      <c r="N94" s="138"/>
      <c r="O94" s="104"/>
      <c r="P94" s="104"/>
    </row>
    <row r="95" spans="1:16" x14ac:dyDescent="0.25">
      <c r="A95" s="104"/>
      <c r="B95" s="104"/>
      <c r="C95" s="104"/>
      <c r="D95" s="104"/>
      <c r="E95" s="104"/>
      <c r="F95" s="104"/>
      <c r="G95" s="104"/>
      <c r="H95" s="104"/>
      <c r="I95" s="138"/>
      <c r="J95" s="138"/>
      <c r="K95" s="104"/>
      <c r="L95" s="138"/>
      <c r="M95" s="104"/>
      <c r="N95" s="138"/>
      <c r="O95" s="104"/>
      <c r="P95" s="104"/>
    </row>
    <row r="96" spans="1:16" x14ac:dyDescent="0.25">
      <c r="A96" s="104"/>
      <c r="B96" s="104"/>
      <c r="C96" s="104"/>
      <c r="D96" s="104"/>
      <c r="E96" s="104"/>
      <c r="F96" s="104"/>
      <c r="G96" s="104"/>
      <c r="H96" s="104"/>
      <c r="I96" s="138"/>
      <c r="J96" s="138"/>
      <c r="K96" s="104"/>
      <c r="L96" s="138"/>
      <c r="M96" s="104"/>
      <c r="N96" s="138"/>
      <c r="O96" s="104"/>
      <c r="P96" s="104"/>
    </row>
    <row r="97" spans="1:16" x14ac:dyDescent="0.25">
      <c r="A97" s="104"/>
      <c r="B97" s="104"/>
      <c r="C97" s="104"/>
      <c r="D97" s="104"/>
      <c r="E97" s="104"/>
      <c r="F97" s="104"/>
      <c r="G97" s="104"/>
      <c r="H97" s="104"/>
      <c r="I97" s="138"/>
      <c r="J97" s="138"/>
      <c r="K97" s="104"/>
      <c r="L97" s="138"/>
      <c r="M97" s="104"/>
      <c r="N97" s="138"/>
      <c r="O97" s="104"/>
      <c r="P97" s="104"/>
    </row>
    <row r="98" spans="1:16" x14ac:dyDescent="0.25">
      <c r="A98" s="104"/>
      <c r="B98" s="104"/>
      <c r="C98" s="104"/>
      <c r="D98" s="104"/>
      <c r="E98" s="104"/>
      <c r="F98" s="104"/>
      <c r="G98" s="104"/>
      <c r="H98" s="104"/>
      <c r="I98" s="138"/>
      <c r="J98" s="138"/>
      <c r="K98" s="104"/>
      <c r="L98" s="138"/>
      <c r="M98" s="104"/>
      <c r="N98" s="138"/>
      <c r="O98" s="104"/>
      <c r="P98" s="104"/>
    </row>
    <row r="99" spans="1:16" x14ac:dyDescent="0.25">
      <c r="A99" s="104"/>
      <c r="B99" s="104"/>
      <c r="C99" s="104"/>
      <c r="D99" s="104"/>
      <c r="E99" s="104"/>
      <c r="F99" s="104"/>
      <c r="G99" s="104"/>
      <c r="H99" s="104"/>
      <c r="I99" s="138"/>
      <c r="J99" s="138"/>
      <c r="K99" s="104"/>
      <c r="L99" s="138"/>
      <c r="M99" s="104"/>
      <c r="N99" s="138"/>
      <c r="O99" s="104"/>
      <c r="P99" s="104"/>
    </row>
    <row r="100" spans="1:16" x14ac:dyDescent="0.25">
      <c r="A100" s="104"/>
      <c r="B100" s="104"/>
      <c r="C100" s="104"/>
      <c r="D100" s="104"/>
      <c r="E100" s="104"/>
      <c r="F100" s="104"/>
      <c r="G100" s="104"/>
      <c r="H100" s="104"/>
      <c r="I100" s="138"/>
      <c r="J100" s="138"/>
      <c r="K100" s="104"/>
      <c r="L100" s="138"/>
      <c r="M100" s="104"/>
      <c r="N100" s="138"/>
      <c r="O100" s="104"/>
      <c r="P100" s="104"/>
    </row>
    <row r="101" spans="1:16" x14ac:dyDescent="0.25">
      <c r="A101" s="104"/>
      <c r="B101" s="104"/>
      <c r="C101" s="104"/>
      <c r="D101" s="104"/>
      <c r="E101" s="104"/>
      <c r="F101" s="104"/>
      <c r="G101" s="104"/>
      <c r="H101" s="104"/>
      <c r="I101" s="138"/>
      <c r="J101" s="138"/>
      <c r="K101" s="104"/>
      <c r="L101" s="138"/>
      <c r="M101" s="104"/>
      <c r="N101" s="138"/>
      <c r="O101" s="104"/>
      <c r="P101" s="104"/>
    </row>
    <row r="102" spans="1:16" x14ac:dyDescent="0.25">
      <c r="A102" s="104"/>
      <c r="B102" s="104"/>
      <c r="C102" s="104"/>
      <c r="D102" s="104"/>
      <c r="E102" s="104"/>
      <c r="F102" s="104"/>
      <c r="G102" s="104"/>
      <c r="H102" s="104"/>
      <c r="I102" s="138"/>
      <c r="J102" s="138"/>
      <c r="K102" s="104"/>
      <c r="L102" s="138"/>
      <c r="M102" s="104"/>
      <c r="N102" s="138"/>
      <c r="O102" s="104"/>
      <c r="P102" s="104"/>
    </row>
    <row r="103" spans="1:16" x14ac:dyDescent="0.25">
      <c r="A103" s="104"/>
      <c r="B103" s="104"/>
      <c r="C103" s="104"/>
      <c r="D103" s="104"/>
      <c r="E103" s="104"/>
      <c r="F103" s="104"/>
      <c r="G103" s="104"/>
      <c r="H103" s="104"/>
      <c r="I103" s="138"/>
      <c r="J103" s="138"/>
      <c r="K103" s="104"/>
      <c r="L103" s="138"/>
      <c r="M103" s="104"/>
      <c r="N103" s="138"/>
      <c r="O103" s="104"/>
      <c r="P103" s="104"/>
    </row>
    <row r="104" spans="1:16" x14ac:dyDescent="0.25">
      <c r="A104" s="104"/>
      <c r="B104" s="104"/>
      <c r="C104" s="104"/>
      <c r="D104" s="104"/>
      <c r="E104" s="104"/>
      <c r="F104" s="104"/>
      <c r="G104" s="104"/>
      <c r="H104" s="104"/>
      <c r="I104" s="138"/>
      <c r="J104" s="138"/>
      <c r="K104" s="104"/>
      <c r="L104" s="138"/>
      <c r="M104" s="104"/>
      <c r="N104" s="138"/>
      <c r="O104" s="104"/>
      <c r="P104" s="104"/>
    </row>
    <row r="105" spans="1:16" x14ac:dyDescent="0.25">
      <c r="A105" s="104"/>
      <c r="B105" s="104"/>
      <c r="C105" s="104"/>
      <c r="D105" s="104"/>
      <c r="E105" s="104"/>
      <c r="F105" s="104"/>
      <c r="G105" s="104"/>
      <c r="H105" s="104"/>
      <c r="I105" s="138"/>
      <c r="J105" s="138"/>
      <c r="K105" s="104"/>
      <c r="L105" s="138"/>
      <c r="M105" s="104"/>
      <c r="N105" s="138"/>
      <c r="O105" s="104"/>
      <c r="P105" s="104"/>
    </row>
    <row r="106" spans="1:16" x14ac:dyDescent="0.25">
      <c r="A106" s="104"/>
      <c r="B106" s="104"/>
      <c r="C106" s="104"/>
      <c r="D106" s="104"/>
      <c r="E106" s="104"/>
      <c r="F106" s="104"/>
      <c r="G106" s="104"/>
      <c r="H106" s="104"/>
      <c r="I106" s="138"/>
      <c r="J106" s="138"/>
      <c r="K106" s="104"/>
      <c r="L106" s="138"/>
      <c r="M106" s="104"/>
      <c r="N106" s="138"/>
      <c r="O106" s="104"/>
      <c r="P106" s="104"/>
    </row>
    <row r="107" spans="1:16" x14ac:dyDescent="0.25">
      <c r="A107" s="104"/>
      <c r="B107" s="104"/>
      <c r="C107" s="104"/>
      <c r="D107" s="104"/>
      <c r="E107" s="104"/>
      <c r="F107" s="104"/>
      <c r="G107" s="104"/>
      <c r="H107" s="104"/>
      <c r="I107" s="138"/>
      <c r="J107" s="138"/>
      <c r="K107" s="104"/>
      <c r="L107" s="138"/>
      <c r="M107" s="104"/>
      <c r="N107" s="138"/>
      <c r="O107" s="104"/>
      <c r="P107" s="104"/>
    </row>
    <row r="108" spans="1:16" x14ac:dyDescent="0.25">
      <c r="A108" s="104"/>
      <c r="B108" s="104"/>
      <c r="C108" s="104"/>
      <c r="D108" s="104"/>
      <c r="E108" s="104"/>
      <c r="F108" s="104"/>
      <c r="G108" s="104"/>
      <c r="H108" s="104"/>
      <c r="I108" s="138"/>
      <c r="J108" s="138"/>
      <c r="K108" s="104"/>
      <c r="L108" s="138"/>
      <c r="M108" s="104"/>
      <c r="N108" s="138"/>
      <c r="O108" s="104"/>
      <c r="P108" s="104"/>
    </row>
    <row r="109" spans="1:16" x14ac:dyDescent="0.25">
      <c r="A109" s="104"/>
      <c r="B109" s="104"/>
      <c r="C109" s="104"/>
      <c r="D109" s="104"/>
      <c r="E109" s="104"/>
      <c r="F109" s="104"/>
      <c r="G109" s="104"/>
      <c r="H109" s="104"/>
      <c r="I109" s="138"/>
      <c r="J109" s="138"/>
      <c r="K109" s="104"/>
      <c r="L109" s="138"/>
      <c r="M109" s="104"/>
      <c r="N109" s="138"/>
      <c r="O109" s="104"/>
      <c r="P109" s="104"/>
    </row>
    <row r="110" spans="1:16" x14ac:dyDescent="0.25">
      <c r="A110" s="104"/>
      <c r="B110" s="104"/>
      <c r="C110" s="104"/>
      <c r="D110" s="104"/>
      <c r="E110" s="104"/>
      <c r="F110" s="104"/>
      <c r="G110" s="104"/>
      <c r="H110" s="104"/>
      <c r="I110" s="138"/>
      <c r="J110" s="138"/>
      <c r="K110" s="104"/>
      <c r="L110" s="138"/>
      <c r="M110" s="104"/>
      <c r="N110" s="138"/>
      <c r="O110" s="104"/>
      <c r="P110" s="104"/>
    </row>
    <row r="111" spans="1:16" x14ac:dyDescent="0.25">
      <c r="A111" s="104"/>
      <c r="B111" s="104"/>
      <c r="C111" s="104"/>
      <c r="D111" s="104"/>
      <c r="E111" s="104"/>
      <c r="F111" s="104"/>
      <c r="G111" s="104"/>
      <c r="H111" s="104"/>
      <c r="I111" s="138"/>
      <c r="J111" s="138"/>
      <c r="K111" s="104"/>
      <c r="L111" s="138"/>
      <c r="M111" s="104"/>
      <c r="N111" s="138"/>
      <c r="O111" s="104"/>
      <c r="P111" s="104"/>
    </row>
    <row r="112" spans="1:16" x14ac:dyDescent="0.25">
      <c r="A112" s="104"/>
      <c r="B112" s="104"/>
      <c r="C112" s="104"/>
      <c r="D112" s="104"/>
      <c r="E112" s="104"/>
      <c r="F112" s="104"/>
      <c r="G112" s="104"/>
      <c r="H112" s="104"/>
      <c r="I112" s="138"/>
      <c r="J112" s="138"/>
      <c r="K112" s="104"/>
      <c r="L112" s="138"/>
      <c r="M112" s="104"/>
      <c r="N112" s="138"/>
      <c r="O112" s="104"/>
      <c r="P112" s="104"/>
    </row>
    <row r="113" spans="1:16" x14ac:dyDescent="0.25">
      <c r="A113" s="104"/>
      <c r="B113" s="104"/>
      <c r="C113" s="104"/>
      <c r="D113" s="104"/>
      <c r="E113" s="104"/>
      <c r="F113" s="104"/>
      <c r="G113" s="104"/>
      <c r="H113" s="104"/>
      <c r="I113" s="138"/>
      <c r="J113" s="138"/>
      <c r="K113" s="104"/>
      <c r="L113" s="138"/>
      <c r="M113" s="104"/>
      <c r="N113" s="138"/>
      <c r="O113" s="104"/>
      <c r="P113" s="104"/>
    </row>
    <row r="114" spans="1:16" x14ac:dyDescent="0.25">
      <c r="A114" s="104"/>
      <c r="B114" s="104"/>
      <c r="C114" s="104"/>
      <c r="D114" s="104"/>
      <c r="E114" s="104"/>
      <c r="F114" s="104"/>
      <c r="G114" s="104"/>
      <c r="H114" s="104"/>
      <c r="I114" s="138"/>
      <c r="J114" s="138"/>
      <c r="K114" s="104"/>
      <c r="L114" s="138"/>
      <c r="M114" s="104"/>
      <c r="N114" s="138"/>
      <c r="O114" s="104"/>
      <c r="P114" s="104"/>
    </row>
    <row r="115" spans="1:16" x14ac:dyDescent="0.25">
      <c r="A115" s="104"/>
      <c r="B115" s="104"/>
      <c r="C115" s="104"/>
      <c r="D115" s="104"/>
      <c r="E115" s="104"/>
      <c r="F115" s="104"/>
      <c r="G115" s="104"/>
      <c r="H115" s="104"/>
      <c r="I115" s="138"/>
      <c r="J115" s="138"/>
      <c r="K115" s="104"/>
      <c r="L115" s="138"/>
      <c r="M115" s="104"/>
      <c r="N115" s="138"/>
      <c r="O115" s="104"/>
      <c r="P115" s="104"/>
    </row>
    <row r="116" spans="1:16" x14ac:dyDescent="0.25">
      <c r="A116" s="104"/>
      <c r="B116" s="104"/>
      <c r="C116" s="104"/>
      <c r="D116" s="104"/>
      <c r="E116" s="104"/>
      <c r="F116" s="104"/>
      <c r="G116" s="104"/>
      <c r="H116" s="104"/>
      <c r="I116" s="138"/>
      <c r="J116" s="138"/>
      <c r="K116" s="104"/>
      <c r="L116" s="138"/>
      <c r="M116" s="104"/>
      <c r="N116" s="138"/>
      <c r="O116" s="104"/>
      <c r="P116" s="104"/>
    </row>
    <row r="117" spans="1:16" x14ac:dyDescent="0.25">
      <c r="A117" s="104"/>
      <c r="B117" s="104"/>
      <c r="C117" s="104"/>
      <c r="D117" s="104"/>
      <c r="E117" s="104"/>
      <c r="F117" s="104"/>
      <c r="G117" s="104"/>
      <c r="H117" s="104"/>
      <c r="I117" s="138"/>
      <c r="J117" s="138"/>
      <c r="K117" s="104"/>
      <c r="L117" s="138"/>
      <c r="M117" s="104"/>
      <c r="N117" s="138"/>
      <c r="O117" s="104"/>
      <c r="P117" s="104"/>
    </row>
    <row r="118" spans="1:16" x14ac:dyDescent="0.25">
      <c r="A118" s="104"/>
      <c r="B118" s="104"/>
      <c r="C118" s="104"/>
      <c r="D118" s="104"/>
      <c r="E118" s="104"/>
      <c r="F118" s="104"/>
      <c r="G118" s="104"/>
      <c r="H118" s="104"/>
      <c r="I118" s="138"/>
      <c r="J118" s="138"/>
      <c r="K118" s="104"/>
      <c r="L118" s="138"/>
      <c r="M118" s="104"/>
      <c r="N118" s="138"/>
      <c r="O118" s="104"/>
      <c r="P118" s="104"/>
    </row>
    <row r="119" spans="1:16" x14ac:dyDescent="0.25">
      <c r="A119" s="104"/>
      <c r="B119" s="104"/>
      <c r="C119" s="104"/>
      <c r="D119" s="104"/>
      <c r="E119" s="104"/>
      <c r="F119" s="104"/>
      <c r="G119" s="104"/>
      <c r="H119" s="104"/>
      <c r="I119" s="138"/>
      <c r="J119" s="138"/>
      <c r="K119" s="104"/>
      <c r="L119" s="138"/>
      <c r="M119" s="104"/>
      <c r="N119" s="138"/>
      <c r="O119" s="104"/>
      <c r="P119" s="104"/>
    </row>
    <row r="120" spans="1:16" x14ac:dyDescent="0.25">
      <c r="A120" s="104"/>
      <c r="B120" s="104"/>
      <c r="C120" s="104"/>
      <c r="D120" s="104"/>
      <c r="E120" s="104"/>
      <c r="F120" s="104"/>
      <c r="G120" s="104"/>
      <c r="H120" s="104"/>
      <c r="I120" s="138"/>
      <c r="J120" s="138"/>
      <c r="K120" s="104"/>
      <c r="L120" s="138"/>
      <c r="M120" s="104"/>
      <c r="N120" s="138"/>
      <c r="O120" s="104"/>
      <c r="P120" s="104"/>
    </row>
    <row r="121" spans="1:16" x14ac:dyDescent="0.25">
      <c r="A121" s="104"/>
      <c r="B121" s="104"/>
      <c r="C121" s="104"/>
      <c r="D121" s="104"/>
      <c r="E121" s="104"/>
      <c r="F121" s="104"/>
      <c r="G121" s="104"/>
      <c r="H121" s="104"/>
      <c r="I121" s="138"/>
      <c r="J121" s="138"/>
      <c r="K121" s="104"/>
      <c r="L121" s="138"/>
      <c r="M121" s="104"/>
      <c r="N121" s="138"/>
      <c r="O121" s="104"/>
      <c r="P121" s="104"/>
    </row>
    <row r="122" spans="1:16" x14ac:dyDescent="0.25">
      <c r="A122" s="104"/>
      <c r="B122" s="104"/>
      <c r="C122" s="104"/>
      <c r="D122" s="104"/>
      <c r="E122" s="104"/>
      <c r="F122" s="104"/>
      <c r="G122" s="104"/>
      <c r="H122" s="104"/>
      <c r="I122" s="138"/>
      <c r="J122" s="138"/>
      <c r="K122" s="104"/>
      <c r="L122" s="138"/>
      <c r="M122" s="104"/>
      <c r="N122" s="138"/>
      <c r="O122" s="104"/>
      <c r="P122" s="104"/>
    </row>
    <row r="123" spans="1:16" x14ac:dyDescent="0.25">
      <c r="A123" s="104"/>
      <c r="B123" s="104"/>
      <c r="C123" s="104"/>
      <c r="D123" s="104"/>
      <c r="E123" s="104"/>
      <c r="F123" s="104"/>
      <c r="G123" s="104"/>
      <c r="H123" s="104"/>
      <c r="I123" s="138"/>
      <c r="J123" s="138"/>
      <c r="K123" s="104"/>
      <c r="L123" s="138"/>
      <c r="M123" s="104"/>
      <c r="N123" s="138"/>
      <c r="O123" s="104"/>
      <c r="P123" s="104"/>
    </row>
    <row r="124" spans="1:16" x14ac:dyDescent="0.25">
      <c r="A124" s="104"/>
      <c r="B124" s="104"/>
      <c r="C124" s="104"/>
      <c r="D124" s="104"/>
      <c r="E124" s="104"/>
      <c r="F124" s="104"/>
      <c r="G124" s="104"/>
      <c r="H124" s="104"/>
      <c r="I124" s="138"/>
      <c r="J124" s="138"/>
      <c r="K124" s="104"/>
      <c r="L124" s="138"/>
      <c r="M124" s="104"/>
      <c r="N124" s="138"/>
      <c r="O124" s="104"/>
      <c r="P124" s="104"/>
    </row>
    <row r="125" spans="1:16" x14ac:dyDescent="0.25">
      <c r="A125" s="104"/>
      <c r="B125" s="104"/>
      <c r="C125" s="104"/>
      <c r="D125" s="104"/>
      <c r="E125" s="104"/>
      <c r="F125" s="104"/>
      <c r="G125" s="104"/>
      <c r="H125" s="104"/>
      <c r="I125" s="138"/>
      <c r="J125" s="138"/>
      <c r="K125" s="104"/>
      <c r="L125" s="138"/>
      <c r="M125" s="104"/>
      <c r="N125" s="138"/>
      <c r="O125" s="104"/>
      <c r="P125" s="104"/>
    </row>
    <row r="126" spans="1:16" x14ac:dyDescent="0.25">
      <c r="A126" s="104"/>
      <c r="B126" s="104"/>
      <c r="C126" s="104"/>
      <c r="D126" s="104"/>
      <c r="E126" s="104"/>
      <c r="F126" s="104"/>
      <c r="G126" s="104"/>
      <c r="H126" s="104"/>
      <c r="I126" s="138"/>
      <c r="J126" s="138"/>
      <c r="K126" s="104"/>
      <c r="L126" s="138"/>
      <c r="M126" s="104"/>
      <c r="N126" s="138"/>
      <c r="O126" s="104"/>
      <c r="P126" s="104"/>
    </row>
    <row r="127" spans="1:16" x14ac:dyDescent="0.25">
      <c r="A127" s="104"/>
      <c r="B127" s="104"/>
      <c r="C127" s="104"/>
      <c r="D127" s="104"/>
      <c r="E127" s="104"/>
      <c r="F127" s="104"/>
      <c r="G127" s="104"/>
      <c r="H127" s="104"/>
      <c r="I127" s="138"/>
      <c r="J127" s="138"/>
      <c r="K127" s="104"/>
      <c r="L127" s="138"/>
      <c r="M127" s="104"/>
      <c r="N127" s="138"/>
      <c r="O127" s="104"/>
      <c r="P127" s="104"/>
    </row>
    <row r="128" spans="1:16" x14ac:dyDescent="0.25">
      <c r="A128" s="104"/>
      <c r="B128" s="104"/>
      <c r="C128" s="104"/>
      <c r="D128" s="104"/>
      <c r="E128" s="104"/>
      <c r="F128" s="104"/>
      <c r="G128" s="104"/>
      <c r="H128" s="104"/>
      <c r="I128" s="138"/>
      <c r="J128" s="138"/>
      <c r="K128" s="104"/>
      <c r="L128" s="138"/>
      <c r="M128" s="104"/>
      <c r="N128" s="138"/>
      <c r="O128" s="104"/>
      <c r="P128" s="104"/>
    </row>
    <row r="129" spans="1:16" x14ac:dyDescent="0.25">
      <c r="A129" s="104"/>
      <c r="B129" s="104"/>
      <c r="C129" s="104"/>
      <c r="D129" s="104"/>
      <c r="E129" s="104"/>
      <c r="F129" s="104"/>
      <c r="G129" s="104"/>
      <c r="H129" s="104"/>
      <c r="I129" s="138"/>
      <c r="J129" s="138"/>
      <c r="K129" s="104"/>
      <c r="L129" s="138"/>
      <c r="M129" s="104"/>
      <c r="N129" s="138"/>
      <c r="O129" s="104"/>
      <c r="P129" s="104"/>
    </row>
    <row r="130" spans="1:16" x14ac:dyDescent="0.25">
      <c r="A130" s="104"/>
      <c r="B130" s="104"/>
      <c r="C130" s="104"/>
      <c r="D130" s="104"/>
      <c r="E130" s="104"/>
      <c r="F130" s="104"/>
      <c r="G130" s="104"/>
      <c r="H130" s="104"/>
      <c r="I130" s="138"/>
      <c r="J130" s="138"/>
      <c r="K130" s="104"/>
      <c r="L130" s="138"/>
      <c r="M130" s="104"/>
      <c r="N130" s="138"/>
      <c r="O130" s="104"/>
      <c r="P130" s="104"/>
    </row>
    <row r="131" spans="1:16" x14ac:dyDescent="0.25">
      <c r="A131" s="104"/>
      <c r="B131" s="104"/>
      <c r="C131" s="104"/>
      <c r="D131" s="104"/>
      <c r="E131" s="104"/>
      <c r="F131" s="104"/>
      <c r="G131" s="104"/>
      <c r="H131" s="104"/>
      <c r="I131" s="138"/>
      <c r="J131" s="138"/>
      <c r="K131" s="104"/>
      <c r="L131" s="138"/>
      <c r="M131" s="104"/>
      <c r="N131" s="138"/>
      <c r="O131" s="104"/>
      <c r="P131" s="104"/>
    </row>
    <row r="132" spans="1:16" x14ac:dyDescent="0.25">
      <c r="A132" s="104"/>
      <c r="B132" s="104"/>
      <c r="C132" s="104"/>
      <c r="D132" s="104"/>
      <c r="E132" s="104"/>
      <c r="F132" s="104"/>
      <c r="G132" s="104"/>
      <c r="H132" s="104"/>
      <c r="I132" s="138"/>
      <c r="J132" s="138"/>
      <c r="K132" s="104"/>
      <c r="L132" s="138"/>
      <c r="M132" s="104"/>
      <c r="N132" s="138"/>
      <c r="O132" s="104"/>
      <c r="P132" s="104"/>
    </row>
    <row r="133" spans="1:16" x14ac:dyDescent="0.25">
      <c r="A133" s="104"/>
      <c r="B133" s="104"/>
      <c r="C133" s="104"/>
      <c r="D133" s="104"/>
      <c r="E133" s="104"/>
      <c r="F133" s="104"/>
      <c r="G133" s="104"/>
      <c r="H133" s="104"/>
      <c r="I133" s="138"/>
      <c r="J133" s="138"/>
      <c r="K133" s="104"/>
      <c r="L133" s="138"/>
      <c r="M133" s="104"/>
      <c r="N133" s="138"/>
      <c r="O133" s="104"/>
      <c r="P133" s="104"/>
    </row>
    <row r="134" spans="1:16" x14ac:dyDescent="0.25">
      <c r="A134" s="104"/>
      <c r="B134" s="104"/>
      <c r="C134" s="104"/>
      <c r="D134" s="104"/>
      <c r="E134" s="104"/>
      <c r="F134" s="104"/>
      <c r="G134" s="104"/>
      <c r="H134" s="104"/>
      <c r="I134" s="138"/>
      <c r="J134" s="138"/>
      <c r="K134" s="104"/>
      <c r="L134" s="138"/>
      <c r="M134" s="104"/>
      <c r="N134" s="138"/>
      <c r="O134" s="104"/>
      <c r="P134" s="104"/>
    </row>
    <row r="135" spans="1:16" x14ac:dyDescent="0.25">
      <c r="A135" s="104"/>
      <c r="B135" s="104"/>
      <c r="C135" s="104"/>
      <c r="D135" s="104"/>
      <c r="E135" s="104"/>
      <c r="F135" s="104"/>
      <c r="G135" s="104"/>
      <c r="H135" s="104"/>
      <c r="I135" s="138"/>
      <c r="J135" s="138"/>
      <c r="K135" s="104"/>
      <c r="L135" s="138"/>
      <c r="M135" s="104"/>
      <c r="N135" s="138"/>
      <c r="O135" s="104"/>
      <c r="P135" s="104"/>
    </row>
    <row r="136" spans="1:16" x14ac:dyDescent="0.25">
      <c r="A136" s="104"/>
      <c r="B136" s="104"/>
      <c r="C136" s="104"/>
      <c r="D136" s="104"/>
      <c r="E136" s="104"/>
      <c r="F136" s="104"/>
      <c r="G136" s="104"/>
      <c r="H136" s="104"/>
      <c r="I136" s="138"/>
      <c r="J136" s="138"/>
      <c r="K136" s="104"/>
      <c r="L136" s="138"/>
      <c r="M136" s="104"/>
      <c r="N136" s="138"/>
      <c r="O136" s="104"/>
      <c r="P136" s="104"/>
    </row>
    <row r="137" spans="1:16" x14ac:dyDescent="0.25">
      <c r="A137" s="104"/>
      <c r="B137" s="104"/>
      <c r="C137" s="104"/>
      <c r="D137" s="104"/>
      <c r="E137" s="104"/>
      <c r="F137" s="104"/>
      <c r="G137" s="104"/>
      <c r="H137" s="104"/>
      <c r="I137" s="138"/>
      <c r="J137" s="138"/>
      <c r="K137" s="104"/>
      <c r="L137" s="138"/>
      <c r="M137" s="104"/>
      <c r="N137" s="138"/>
      <c r="O137" s="104"/>
      <c r="P137" s="104"/>
    </row>
    <row r="138" spans="1:16" x14ac:dyDescent="0.25">
      <c r="A138" s="104"/>
      <c r="B138" s="104"/>
      <c r="C138" s="104"/>
      <c r="D138" s="104"/>
      <c r="E138" s="104"/>
      <c r="F138" s="104"/>
      <c r="G138" s="104"/>
      <c r="H138" s="104"/>
      <c r="I138" s="138"/>
      <c r="J138" s="138"/>
      <c r="K138" s="104"/>
      <c r="L138" s="138"/>
      <c r="M138" s="104"/>
      <c r="N138" s="138"/>
      <c r="O138" s="104"/>
      <c r="P138" s="104"/>
    </row>
    <row r="139" spans="1:16" x14ac:dyDescent="0.25">
      <c r="A139" s="104"/>
      <c r="B139" s="104"/>
      <c r="C139" s="104"/>
      <c r="D139" s="104"/>
      <c r="E139" s="104"/>
      <c r="F139" s="104"/>
      <c r="G139" s="104"/>
      <c r="H139" s="104"/>
      <c r="I139" s="138"/>
      <c r="J139" s="138"/>
      <c r="K139" s="104"/>
      <c r="L139" s="138"/>
      <c r="M139" s="104"/>
      <c r="N139" s="138"/>
      <c r="O139" s="104"/>
      <c r="P139" s="104"/>
    </row>
    <row r="140" spans="1:16" x14ac:dyDescent="0.25">
      <c r="A140" s="104"/>
      <c r="B140" s="104"/>
      <c r="C140" s="104"/>
      <c r="D140" s="104"/>
      <c r="E140" s="104"/>
      <c r="F140" s="104"/>
      <c r="G140" s="104"/>
      <c r="H140" s="104"/>
      <c r="I140" s="138"/>
      <c r="J140" s="138"/>
      <c r="K140" s="104"/>
      <c r="L140" s="138"/>
      <c r="M140" s="104"/>
      <c r="N140" s="138"/>
      <c r="O140" s="104"/>
      <c r="P140" s="104"/>
    </row>
    <row r="141" spans="1:16" x14ac:dyDescent="0.25">
      <c r="A141" s="104"/>
      <c r="B141" s="104"/>
      <c r="C141" s="104"/>
      <c r="D141" s="104"/>
      <c r="E141" s="104"/>
      <c r="F141" s="104"/>
      <c r="G141" s="104"/>
      <c r="H141" s="104"/>
      <c r="I141" s="138"/>
      <c r="J141" s="138"/>
      <c r="K141" s="104"/>
      <c r="L141" s="138"/>
      <c r="M141" s="104"/>
      <c r="N141" s="138"/>
      <c r="O141" s="104"/>
      <c r="P141" s="104"/>
    </row>
    <row r="142" spans="1:16" x14ac:dyDescent="0.25">
      <c r="A142" s="104"/>
      <c r="B142" s="104"/>
      <c r="C142" s="104"/>
      <c r="D142" s="104"/>
      <c r="E142" s="104"/>
      <c r="F142" s="104"/>
      <c r="G142" s="104"/>
      <c r="H142" s="104"/>
      <c r="I142" s="138"/>
      <c r="J142" s="138"/>
      <c r="K142" s="104"/>
      <c r="L142" s="138"/>
      <c r="M142" s="104"/>
      <c r="N142" s="138"/>
      <c r="O142" s="104"/>
      <c r="P142" s="104"/>
    </row>
    <row r="143" spans="1:16" x14ac:dyDescent="0.25">
      <c r="A143" s="104"/>
      <c r="B143" s="104"/>
      <c r="C143" s="104"/>
      <c r="D143" s="104"/>
      <c r="E143" s="104"/>
      <c r="F143" s="104"/>
      <c r="G143" s="104"/>
      <c r="H143" s="104"/>
      <c r="I143" s="138"/>
      <c r="J143" s="138"/>
      <c r="K143" s="104"/>
      <c r="L143" s="138"/>
      <c r="M143" s="104"/>
      <c r="N143" s="138"/>
      <c r="O143" s="104"/>
      <c r="P143" s="104"/>
    </row>
    <row r="144" spans="1:16" x14ac:dyDescent="0.25">
      <c r="A144" s="104"/>
      <c r="B144" s="104"/>
      <c r="C144" s="104"/>
      <c r="D144" s="104"/>
      <c r="E144" s="104"/>
      <c r="F144" s="104"/>
      <c r="G144" s="104"/>
      <c r="H144" s="104"/>
      <c r="I144" s="138"/>
      <c r="J144" s="138"/>
      <c r="K144" s="104"/>
      <c r="L144" s="138"/>
      <c r="M144" s="104"/>
      <c r="N144" s="138"/>
      <c r="O144" s="104"/>
      <c r="P144" s="104"/>
    </row>
    <row r="145" spans="1:16" x14ac:dyDescent="0.25">
      <c r="A145" s="104"/>
      <c r="B145" s="104"/>
      <c r="C145" s="104"/>
      <c r="D145" s="104"/>
      <c r="E145" s="104"/>
      <c r="F145" s="104"/>
      <c r="G145" s="104"/>
      <c r="H145" s="104"/>
      <c r="I145" s="138"/>
      <c r="J145" s="138"/>
      <c r="K145" s="104"/>
      <c r="L145" s="138"/>
      <c r="M145" s="104"/>
      <c r="N145" s="138"/>
      <c r="O145" s="104"/>
      <c r="P145" s="104"/>
    </row>
    <row r="146" spans="1:16" x14ac:dyDescent="0.25">
      <c r="A146" s="104"/>
      <c r="B146" s="104"/>
      <c r="C146" s="104"/>
      <c r="D146" s="104"/>
      <c r="E146" s="104"/>
      <c r="F146" s="104"/>
      <c r="G146" s="104"/>
      <c r="H146" s="104"/>
      <c r="I146" s="138"/>
      <c r="J146" s="138"/>
      <c r="K146" s="104"/>
      <c r="L146" s="138"/>
      <c r="M146" s="104"/>
      <c r="N146" s="138"/>
      <c r="O146" s="104"/>
      <c r="P146" s="104"/>
    </row>
    <row r="147" spans="1:16" x14ac:dyDescent="0.25">
      <c r="A147" s="104"/>
      <c r="B147" s="104"/>
      <c r="C147" s="104"/>
      <c r="D147" s="104"/>
      <c r="E147" s="104"/>
      <c r="F147" s="104"/>
      <c r="G147" s="104"/>
      <c r="H147" s="104"/>
      <c r="I147" s="138"/>
      <c r="J147" s="138"/>
      <c r="K147" s="104"/>
      <c r="L147" s="138"/>
      <c r="M147" s="104"/>
      <c r="N147" s="138"/>
      <c r="O147" s="104"/>
      <c r="P147" s="104"/>
    </row>
    <row r="148" spans="1:16" x14ac:dyDescent="0.25">
      <c r="A148" s="104"/>
      <c r="B148" s="104"/>
      <c r="C148" s="104"/>
      <c r="D148" s="104"/>
      <c r="E148" s="104"/>
      <c r="F148" s="104"/>
      <c r="G148" s="104"/>
      <c r="H148" s="104"/>
      <c r="I148" s="138"/>
      <c r="J148" s="138"/>
      <c r="K148" s="104"/>
      <c r="L148" s="138"/>
      <c r="M148" s="104"/>
      <c r="N148" s="138"/>
      <c r="O148" s="104"/>
      <c r="P148" s="104"/>
    </row>
    <row r="149" spans="1:16" x14ac:dyDescent="0.25">
      <c r="A149" s="104"/>
      <c r="B149" s="104"/>
      <c r="C149" s="104"/>
      <c r="D149" s="104"/>
      <c r="E149" s="104"/>
      <c r="F149" s="104"/>
      <c r="G149" s="104"/>
      <c r="H149" s="104"/>
      <c r="I149" s="138"/>
      <c r="J149" s="138"/>
      <c r="K149" s="104"/>
      <c r="L149" s="138"/>
      <c r="M149" s="104"/>
      <c r="N149" s="138"/>
      <c r="O149" s="104"/>
      <c r="P149" s="104"/>
    </row>
    <row r="150" spans="1:16" x14ac:dyDescent="0.25">
      <c r="A150" s="104"/>
      <c r="B150" s="104"/>
      <c r="C150" s="104"/>
      <c r="D150" s="104"/>
      <c r="E150" s="104"/>
      <c r="F150" s="104"/>
      <c r="G150" s="104"/>
      <c r="H150" s="104"/>
      <c r="I150" s="138"/>
      <c r="J150" s="138"/>
      <c r="K150" s="104"/>
      <c r="L150" s="138"/>
      <c r="M150" s="104"/>
      <c r="N150" s="138"/>
      <c r="O150" s="104"/>
      <c r="P150" s="104"/>
    </row>
    <row r="151" spans="1:16" x14ac:dyDescent="0.25">
      <c r="A151" s="104"/>
      <c r="B151" s="104"/>
      <c r="C151" s="104"/>
      <c r="D151" s="104"/>
      <c r="E151" s="104"/>
      <c r="F151" s="104"/>
      <c r="G151" s="104"/>
      <c r="H151" s="104"/>
      <c r="I151" s="138"/>
      <c r="J151" s="138"/>
      <c r="K151" s="104"/>
      <c r="L151" s="138"/>
      <c r="M151" s="104"/>
      <c r="N151" s="138"/>
      <c r="O151" s="104"/>
      <c r="P151" s="104"/>
    </row>
    <row r="152" spans="1:16" x14ac:dyDescent="0.25">
      <c r="A152" s="104"/>
      <c r="B152" s="104"/>
      <c r="C152" s="104"/>
      <c r="D152" s="104"/>
      <c r="E152" s="104"/>
      <c r="F152" s="104"/>
      <c r="G152" s="104"/>
      <c r="H152" s="104"/>
      <c r="I152" s="138"/>
      <c r="J152" s="138"/>
      <c r="K152" s="104"/>
      <c r="L152" s="138"/>
      <c r="M152" s="104"/>
      <c r="N152" s="138"/>
      <c r="O152" s="104"/>
      <c r="P152" s="104"/>
    </row>
    <row r="153" spans="1:16" x14ac:dyDescent="0.25">
      <c r="A153" s="104"/>
      <c r="B153" s="104"/>
      <c r="C153" s="104"/>
      <c r="D153" s="104"/>
      <c r="E153" s="104"/>
      <c r="F153" s="104"/>
      <c r="G153" s="104"/>
      <c r="H153" s="104"/>
      <c r="I153" s="138"/>
      <c r="J153" s="138"/>
      <c r="K153" s="104"/>
      <c r="L153" s="138"/>
      <c r="M153" s="104"/>
      <c r="N153" s="138"/>
      <c r="O153" s="104"/>
      <c r="P153" s="104"/>
    </row>
    <row r="154" spans="1:16" x14ac:dyDescent="0.25">
      <c r="A154" s="104"/>
      <c r="B154" s="104"/>
      <c r="C154" s="104"/>
      <c r="D154" s="104"/>
      <c r="E154" s="104"/>
      <c r="F154" s="104"/>
      <c r="G154" s="104"/>
      <c r="H154" s="104"/>
      <c r="I154" s="138"/>
      <c r="J154" s="138"/>
      <c r="K154" s="104"/>
      <c r="L154" s="138"/>
      <c r="M154" s="104"/>
      <c r="N154" s="138"/>
      <c r="O154" s="104"/>
      <c r="P154" s="104"/>
    </row>
    <row r="155" spans="1:16" x14ac:dyDescent="0.25">
      <c r="A155" s="104"/>
      <c r="B155" s="104"/>
      <c r="C155" s="104"/>
      <c r="D155" s="104"/>
      <c r="E155" s="104"/>
      <c r="F155" s="104"/>
      <c r="G155" s="104"/>
      <c r="H155" s="104"/>
      <c r="I155" s="138"/>
      <c r="J155" s="138"/>
      <c r="K155" s="104"/>
      <c r="L155" s="138"/>
      <c r="M155" s="104"/>
      <c r="N155" s="138"/>
      <c r="O155" s="104"/>
      <c r="P155" s="104"/>
    </row>
    <row r="156" spans="1:16" x14ac:dyDescent="0.25">
      <c r="A156" s="104"/>
      <c r="B156" s="104"/>
      <c r="C156" s="104"/>
      <c r="D156" s="104"/>
      <c r="E156" s="104"/>
      <c r="F156" s="104"/>
      <c r="G156" s="104"/>
      <c r="H156" s="104"/>
      <c r="I156" s="138"/>
      <c r="J156" s="138"/>
      <c r="K156" s="104"/>
      <c r="L156" s="138"/>
      <c r="M156" s="104"/>
      <c r="N156" s="138"/>
      <c r="O156" s="104"/>
      <c r="P156" s="104"/>
    </row>
    <row r="157" spans="1:16" x14ac:dyDescent="0.25">
      <c r="A157" s="104"/>
      <c r="B157" s="104"/>
      <c r="C157" s="104"/>
      <c r="D157" s="104"/>
      <c r="E157" s="104"/>
      <c r="F157" s="104"/>
      <c r="G157" s="104"/>
      <c r="H157" s="104"/>
      <c r="I157" s="138"/>
      <c r="J157" s="138"/>
      <c r="K157" s="104"/>
      <c r="L157" s="138"/>
      <c r="M157" s="104"/>
      <c r="N157" s="138"/>
      <c r="O157" s="104"/>
      <c r="P157" s="104"/>
    </row>
    <row r="158" spans="1:16" x14ac:dyDescent="0.25">
      <c r="A158" s="104"/>
      <c r="B158" s="104"/>
      <c r="C158" s="104"/>
      <c r="D158" s="104"/>
      <c r="E158" s="104"/>
      <c r="F158" s="104"/>
      <c r="G158" s="104"/>
      <c r="H158" s="104"/>
      <c r="I158" s="138"/>
      <c r="J158" s="138"/>
      <c r="K158" s="104"/>
      <c r="L158" s="138"/>
      <c r="M158" s="104"/>
      <c r="N158" s="138"/>
      <c r="O158" s="104"/>
      <c r="P158" s="104"/>
    </row>
    <row r="159" spans="1:16" x14ac:dyDescent="0.25">
      <c r="A159" s="104"/>
      <c r="B159" s="104"/>
      <c r="C159" s="104"/>
      <c r="D159" s="104"/>
      <c r="E159" s="104"/>
      <c r="F159" s="104"/>
      <c r="G159" s="104"/>
      <c r="H159" s="104"/>
      <c r="I159" s="138"/>
      <c r="J159" s="138"/>
      <c r="K159" s="104"/>
      <c r="L159" s="138"/>
      <c r="M159" s="104"/>
      <c r="N159" s="138"/>
      <c r="O159" s="104"/>
      <c r="P159" s="104"/>
    </row>
    <row r="160" spans="1:16" x14ac:dyDescent="0.25">
      <c r="A160" s="104"/>
      <c r="B160" s="104"/>
      <c r="C160" s="104"/>
      <c r="D160" s="104"/>
      <c r="E160" s="104"/>
      <c r="F160" s="104"/>
      <c r="G160" s="104"/>
      <c r="H160" s="104"/>
      <c r="I160" s="138"/>
      <c r="J160" s="138"/>
      <c r="K160" s="104"/>
      <c r="L160" s="138"/>
      <c r="M160" s="104"/>
      <c r="N160" s="138"/>
      <c r="O160" s="104"/>
      <c r="P160" s="104"/>
    </row>
    <row r="161" spans="1:16" x14ac:dyDescent="0.25">
      <c r="A161" s="104"/>
      <c r="B161" s="104"/>
      <c r="C161" s="104"/>
      <c r="D161" s="104"/>
      <c r="E161" s="104"/>
      <c r="F161" s="104"/>
      <c r="G161" s="104"/>
      <c r="H161" s="104"/>
      <c r="I161" s="138"/>
      <c r="J161" s="138"/>
      <c r="K161" s="104"/>
      <c r="L161" s="138"/>
      <c r="M161" s="104"/>
      <c r="N161" s="138"/>
      <c r="O161" s="104"/>
      <c r="P161" s="104"/>
    </row>
    <row r="162" spans="1:16" x14ac:dyDescent="0.25">
      <c r="A162" s="104"/>
      <c r="B162" s="104"/>
      <c r="C162" s="104"/>
      <c r="D162" s="104"/>
      <c r="E162" s="104"/>
      <c r="F162" s="104"/>
      <c r="G162" s="104"/>
      <c r="H162" s="104"/>
      <c r="I162" s="138"/>
      <c r="J162" s="138"/>
      <c r="K162" s="104"/>
      <c r="L162" s="138"/>
      <c r="M162" s="104"/>
      <c r="N162" s="138"/>
      <c r="O162" s="104"/>
      <c r="P162" s="104"/>
    </row>
    <row r="163" spans="1:16" x14ac:dyDescent="0.25">
      <c r="A163" s="104"/>
      <c r="B163" s="104"/>
      <c r="C163" s="104"/>
      <c r="D163" s="104"/>
      <c r="E163" s="104"/>
      <c r="F163" s="104"/>
      <c r="G163" s="104"/>
      <c r="H163" s="104"/>
      <c r="I163" s="138"/>
      <c r="J163" s="138"/>
      <c r="K163" s="104"/>
      <c r="L163" s="138"/>
      <c r="M163" s="104"/>
      <c r="N163" s="138"/>
      <c r="O163" s="104"/>
      <c r="P163" s="104"/>
    </row>
    <row r="164" spans="1:16" x14ac:dyDescent="0.25">
      <c r="A164" s="104"/>
      <c r="B164" s="104"/>
      <c r="C164" s="104"/>
      <c r="D164" s="104"/>
      <c r="E164" s="104"/>
      <c r="F164" s="104"/>
      <c r="G164" s="104"/>
      <c r="H164" s="104"/>
      <c r="I164" s="138"/>
      <c r="J164" s="138"/>
      <c r="K164" s="104"/>
      <c r="L164" s="138"/>
      <c r="M164" s="104"/>
      <c r="N164" s="138"/>
      <c r="O164" s="104"/>
      <c r="P164" s="104"/>
    </row>
    <row r="165" spans="1:16" x14ac:dyDescent="0.25">
      <c r="A165" s="104"/>
      <c r="B165" s="104"/>
      <c r="C165" s="104"/>
      <c r="D165" s="104"/>
      <c r="E165" s="104"/>
      <c r="F165" s="104"/>
      <c r="G165" s="104"/>
      <c r="H165" s="104"/>
      <c r="I165" s="138"/>
      <c r="J165" s="138"/>
      <c r="K165" s="104"/>
      <c r="L165" s="138"/>
      <c r="M165" s="104"/>
      <c r="N165" s="138"/>
      <c r="O165" s="104"/>
      <c r="P165" s="104"/>
    </row>
    <row r="166" spans="1:16" x14ac:dyDescent="0.25">
      <c r="A166" s="104"/>
      <c r="B166" s="104"/>
      <c r="C166" s="104"/>
      <c r="D166" s="104"/>
      <c r="E166" s="104"/>
      <c r="F166" s="104"/>
      <c r="G166" s="104"/>
      <c r="H166" s="104"/>
      <c r="I166" s="138"/>
      <c r="J166" s="138"/>
      <c r="K166" s="104"/>
      <c r="L166" s="138"/>
      <c r="M166" s="104"/>
      <c r="N166" s="138"/>
      <c r="O166" s="104"/>
      <c r="P166" s="104"/>
    </row>
    <row r="167" spans="1:16" x14ac:dyDescent="0.25">
      <c r="A167" s="104"/>
      <c r="B167" s="104"/>
      <c r="C167" s="104"/>
      <c r="D167" s="104"/>
      <c r="E167" s="104"/>
      <c r="F167" s="104"/>
      <c r="G167" s="104"/>
      <c r="H167" s="104"/>
      <c r="I167" s="138"/>
      <c r="J167" s="138"/>
      <c r="K167" s="104"/>
      <c r="L167" s="138"/>
      <c r="M167" s="104"/>
      <c r="N167" s="138"/>
      <c r="O167" s="104"/>
      <c r="P167" s="104"/>
    </row>
    <row r="168" spans="1:16" x14ac:dyDescent="0.25">
      <c r="A168" s="104"/>
      <c r="B168" s="104"/>
      <c r="C168" s="104"/>
      <c r="D168" s="104"/>
      <c r="E168" s="104"/>
      <c r="F168" s="104"/>
      <c r="G168" s="104"/>
      <c r="H168" s="104"/>
      <c r="I168" s="138"/>
      <c r="J168" s="138"/>
      <c r="K168" s="104"/>
      <c r="L168" s="138"/>
      <c r="M168" s="104"/>
      <c r="N168" s="138"/>
      <c r="O168" s="104"/>
      <c r="P168" s="104"/>
    </row>
    <row r="169" spans="1:16" x14ac:dyDescent="0.25">
      <c r="A169" s="104"/>
      <c r="B169" s="104"/>
      <c r="C169" s="104"/>
      <c r="D169" s="104"/>
      <c r="E169" s="104"/>
      <c r="F169" s="104"/>
      <c r="G169" s="104"/>
      <c r="H169" s="104"/>
      <c r="I169" s="138"/>
      <c r="J169" s="138"/>
      <c r="K169" s="104"/>
      <c r="L169" s="138"/>
      <c r="M169" s="104"/>
      <c r="N169" s="138"/>
      <c r="O169" s="104"/>
      <c r="P169" s="104"/>
    </row>
    <row r="170" spans="1:16" x14ac:dyDescent="0.25">
      <c r="A170" s="104"/>
      <c r="B170" s="104"/>
      <c r="C170" s="104"/>
      <c r="D170" s="104"/>
      <c r="E170" s="104"/>
      <c r="F170" s="104"/>
      <c r="G170" s="104"/>
      <c r="H170" s="104"/>
      <c r="I170" s="138"/>
      <c r="J170" s="138"/>
      <c r="K170" s="104"/>
      <c r="L170" s="138"/>
      <c r="M170" s="104"/>
      <c r="N170" s="138"/>
      <c r="O170" s="104"/>
      <c r="P170" s="104"/>
    </row>
    <row r="171" spans="1:16" x14ac:dyDescent="0.25">
      <c r="A171" s="104"/>
      <c r="B171" s="104"/>
      <c r="C171" s="104"/>
      <c r="D171" s="104"/>
      <c r="E171" s="104"/>
      <c r="F171" s="104"/>
      <c r="G171" s="104"/>
      <c r="H171" s="104"/>
      <c r="I171" s="138"/>
      <c r="J171" s="138"/>
      <c r="K171" s="104"/>
      <c r="L171" s="138"/>
      <c r="M171" s="104"/>
      <c r="N171" s="138"/>
      <c r="O171" s="104"/>
      <c r="P171" s="104"/>
    </row>
    <row r="172" spans="1:16" x14ac:dyDescent="0.25">
      <c r="A172" s="104"/>
      <c r="B172" s="104"/>
      <c r="C172" s="104"/>
      <c r="D172" s="104"/>
      <c r="E172" s="104"/>
      <c r="F172" s="104"/>
      <c r="G172" s="104"/>
      <c r="H172" s="104"/>
      <c r="I172" s="138"/>
      <c r="J172" s="138"/>
      <c r="K172" s="104"/>
      <c r="L172" s="138"/>
      <c r="M172" s="104"/>
      <c r="N172" s="138"/>
      <c r="O172" s="104"/>
      <c r="P172" s="104"/>
    </row>
    <row r="173" spans="1:16" x14ac:dyDescent="0.25">
      <c r="A173" s="104"/>
      <c r="B173" s="104"/>
      <c r="C173" s="104"/>
      <c r="D173" s="104"/>
      <c r="E173" s="104"/>
      <c r="F173" s="104"/>
      <c r="G173" s="104"/>
      <c r="H173" s="104"/>
      <c r="I173" s="138"/>
      <c r="J173" s="138"/>
      <c r="K173" s="104"/>
      <c r="L173" s="138"/>
      <c r="M173" s="104"/>
      <c r="N173" s="138"/>
      <c r="O173" s="104"/>
      <c r="P173" s="104"/>
    </row>
    <row r="174" spans="1:16" x14ac:dyDescent="0.25">
      <c r="A174" s="104"/>
      <c r="B174" s="104"/>
      <c r="C174" s="104"/>
      <c r="D174" s="104"/>
      <c r="E174" s="104"/>
      <c r="F174" s="104"/>
      <c r="G174" s="104"/>
      <c r="H174" s="104"/>
      <c r="I174" s="138"/>
      <c r="J174" s="138"/>
      <c r="K174" s="104"/>
      <c r="L174" s="138"/>
      <c r="M174" s="104"/>
      <c r="N174" s="138"/>
      <c r="O174" s="104"/>
      <c r="P174" s="104"/>
    </row>
    <row r="175" spans="1:16" x14ac:dyDescent="0.25">
      <c r="A175" s="104"/>
      <c r="B175" s="104"/>
      <c r="C175" s="104"/>
      <c r="D175" s="104"/>
      <c r="E175" s="104"/>
      <c r="F175" s="104"/>
      <c r="G175" s="104"/>
      <c r="H175" s="104"/>
      <c r="I175" s="138"/>
      <c r="J175" s="138"/>
      <c r="K175" s="104"/>
      <c r="L175" s="138"/>
      <c r="M175" s="104"/>
      <c r="N175" s="138"/>
      <c r="O175" s="104"/>
      <c r="P175" s="104"/>
    </row>
    <row r="176" spans="1:16" x14ac:dyDescent="0.25">
      <c r="A176" s="104"/>
      <c r="B176" s="104"/>
      <c r="C176" s="104"/>
      <c r="D176" s="104"/>
      <c r="E176" s="104"/>
      <c r="F176" s="104"/>
      <c r="G176" s="104"/>
      <c r="H176" s="104"/>
      <c r="I176" s="138"/>
      <c r="J176" s="138"/>
      <c r="K176" s="104"/>
      <c r="L176" s="138"/>
      <c r="M176" s="104"/>
      <c r="N176" s="138"/>
      <c r="O176" s="104"/>
      <c r="P176" s="104"/>
    </row>
    <row r="177" spans="1:16" x14ac:dyDescent="0.25">
      <c r="A177" s="104"/>
      <c r="B177" s="104"/>
      <c r="C177" s="104"/>
      <c r="D177" s="104"/>
      <c r="E177" s="104"/>
      <c r="F177" s="104"/>
      <c r="G177" s="104"/>
      <c r="H177" s="104"/>
      <c r="I177" s="138"/>
      <c r="J177" s="138"/>
      <c r="K177" s="104"/>
      <c r="L177" s="138"/>
      <c r="M177" s="104"/>
      <c r="N177" s="138"/>
      <c r="O177" s="104"/>
      <c r="P177" s="104"/>
    </row>
    <row r="178" spans="1:16" x14ac:dyDescent="0.25">
      <c r="A178" s="104"/>
      <c r="B178" s="104"/>
      <c r="C178" s="104"/>
      <c r="D178" s="104"/>
      <c r="E178" s="104"/>
      <c r="F178" s="104"/>
      <c r="G178" s="104"/>
      <c r="H178" s="104"/>
      <c r="I178" s="138"/>
      <c r="J178" s="138"/>
      <c r="K178" s="104"/>
      <c r="L178" s="138"/>
      <c r="M178" s="104"/>
      <c r="N178" s="138"/>
      <c r="O178" s="104"/>
      <c r="P178" s="104"/>
    </row>
    <row r="179" spans="1:16" x14ac:dyDescent="0.25">
      <c r="A179" s="104"/>
      <c r="B179" s="104"/>
      <c r="C179" s="104"/>
      <c r="D179" s="104"/>
      <c r="E179" s="104"/>
      <c r="F179" s="104"/>
      <c r="G179" s="104"/>
      <c r="H179" s="104"/>
      <c r="I179" s="138"/>
      <c r="J179" s="138"/>
      <c r="K179" s="104"/>
      <c r="L179" s="138"/>
      <c r="M179" s="104"/>
      <c r="N179" s="138"/>
      <c r="O179" s="104"/>
      <c r="P179" s="104"/>
    </row>
    <row r="180" spans="1:16" x14ac:dyDescent="0.25">
      <c r="A180" s="104"/>
      <c r="B180" s="104"/>
      <c r="C180" s="104"/>
      <c r="D180" s="104"/>
      <c r="E180" s="104"/>
      <c r="F180" s="104"/>
      <c r="G180" s="104"/>
      <c r="H180" s="104"/>
      <c r="I180" s="138"/>
      <c r="J180" s="138"/>
      <c r="K180" s="104"/>
      <c r="L180" s="138"/>
      <c r="M180" s="104"/>
      <c r="N180" s="138"/>
      <c r="O180" s="104"/>
      <c r="P180" s="104"/>
    </row>
    <row r="181" spans="1:16" x14ac:dyDescent="0.25">
      <c r="A181" s="104"/>
      <c r="B181" s="104"/>
      <c r="C181" s="104"/>
      <c r="D181" s="104"/>
      <c r="E181" s="104"/>
      <c r="F181" s="104"/>
      <c r="G181" s="104"/>
      <c r="H181" s="104"/>
      <c r="I181" s="138"/>
      <c r="J181" s="138"/>
      <c r="K181" s="104"/>
      <c r="L181" s="138"/>
      <c r="M181" s="104"/>
      <c r="N181" s="138"/>
      <c r="O181" s="104"/>
      <c r="P181" s="104"/>
    </row>
    <row r="182" spans="1:16" x14ac:dyDescent="0.25">
      <c r="A182" s="104"/>
      <c r="B182" s="104"/>
      <c r="C182" s="104"/>
      <c r="D182" s="104"/>
      <c r="E182" s="104"/>
      <c r="F182" s="104"/>
      <c r="G182" s="104"/>
      <c r="H182" s="104"/>
      <c r="I182" s="138"/>
      <c r="J182" s="138"/>
      <c r="K182" s="104"/>
      <c r="L182" s="138"/>
      <c r="M182" s="104"/>
      <c r="N182" s="138"/>
      <c r="O182" s="104"/>
      <c r="P182" s="104"/>
    </row>
    <row r="183" spans="1:16" x14ac:dyDescent="0.25">
      <c r="A183" s="104"/>
      <c r="B183" s="104"/>
      <c r="C183" s="104"/>
      <c r="D183" s="104"/>
      <c r="E183" s="104"/>
      <c r="F183" s="104"/>
      <c r="G183" s="104"/>
      <c r="H183" s="104"/>
      <c r="I183" s="138"/>
      <c r="J183" s="138"/>
      <c r="K183" s="104"/>
      <c r="L183" s="138"/>
      <c r="M183" s="104"/>
      <c r="N183" s="138"/>
      <c r="O183" s="104"/>
      <c r="P183" s="104"/>
    </row>
    <row r="184" spans="1:16" x14ac:dyDescent="0.25">
      <c r="A184" s="104"/>
      <c r="B184" s="104"/>
      <c r="C184" s="104"/>
      <c r="D184" s="104"/>
      <c r="E184" s="104"/>
      <c r="F184" s="104"/>
      <c r="G184" s="104"/>
      <c r="H184" s="104"/>
      <c r="I184" s="138"/>
      <c r="J184" s="138"/>
      <c r="K184" s="104"/>
      <c r="L184" s="138"/>
      <c r="M184" s="104"/>
      <c r="N184" s="138"/>
      <c r="O184" s="104"/>
      <c r="P184" s="104"/>
    </row>
    <row r="185" spans="1:16" x14ac:dyDescent="0.25">
      <c r="A185" s="104"/>
      <c r="B185" s="104"/>
      <c r="C185" s="104"/>
      <c r="D185" s="104"/>
      <c r="E185" s="104"/>
      <c r="F185" s="104"/>
      <c r="G185" s="104"/>
      <c r="H185" s="104"/>
      <c r="I185" s="138"/>
      <c r="J185" s="138"/>
      <c r="K185" s="104"/>
      <c r="L185" s="138"/>
      <c r="M185" s="104"/>
      <c r="N185" s="138"/>
      <c r="O185" s="104"/>
      <c r="P185" s="104"/>
    </row>
    <row r="186" spans="1:16" x14ac:dyDescent="0.25">
      <c r="A186" s="104"/>
      <c r="B186" s="104"/>
      <c r="C186" s="104"/>
      <c r="D186" s="104"/>
      <c r="E186" s="104"/>
      <c r="F186" s="104"/>
      <c r="G186" s="104"/>
      <c r="H186" s="104"/>
      <c r="I186" s="138"/>
      <c r="J186" s="138"/>
      <c r="K186" s="104"/>
      <c r="L186" s="138"/>
      <c r="M186" s="104"/>
      <c r="N186" s="138"/>
      <c r="O186" s="104"/>
      <c r="P186" s="104"/>
    </row>
    <row r="187" spans="1:16" x14ac:dyDescent="0.25">
      <c r="A187" s="104"/>
      <c r="B187" s="104"/>
      <c r="C187" s="104"/>
      <c r="D187" s="104"/>
      <c r="E187" s="104"/>
      <c r="F187" s="104"/>
      <c r="G187" s="104"/>
      <c r="H187" s="104"/>
      <c r="I187" s="138"/>
      <c r="J187" s="138"/>
      <c r="K187" s="104"/>
      <c r="L187" s="138"/>
      <c r="M187" s="104"/>
      <c r="N187" s="138"/>
      <c r="O187" s="104"/>
      <c r="P187" s="104"/>
    </row>
    <row r="188" spans="1:16" x14ac:dyDescent="0.25">
      <c r="A188" s="104"/>
      <c r="B188" s="104"/>
      <c r="C188" s="104"/>
      <c r="D188" s="104"/>
      <c r="E188" s="104"/>
      <c r="F188" s="104"/>
      <c r="G188" s="104"/>
      <c r="H188" s="104"/>
      <c r="I188" s="138"/>
      <c r="J188" s="138"/>
      <c r="K188" s="104"/>
      <c r="L188" s="138"/>
      <c r="M188" s="104"/>
      <c r="N188" s="138"/>
      <c r="O188" s="104"/>
      <c r="P188" s="104"/>
    </row>
    <row r="189" spans="1:16" x14ac:dyDescent="0.25">
      <c r="A189" s="104"/>
      <c r="B189" s="104"/>
      <c r="C189" s="104"/>
      <c r="D189" s="104"/>
      <c r="E189" s="104"/>
      <c r="F189" s="104"/>
      <c r="G189" s="104"/>
      <c r="H189" s="104"/>
      <c r="I189" s="138"/>
      <c r="J189" s="138"/>
      <c r="K189" s="104"/>
      <c r="L189" s="138"/>
      <c r="M189" s="104"/>
      <c r="N189" s="138"/>
      <c r="O189" s="104"/>
      <c r="P189" s="104"/>
    </row>
    <row r="190" spans="1:16" x14ac:dyDescent="0.25">
      <c r="A190" s="104"/>
      <c r="B190" s="104"/>
      <c r="C190" s="104"/>
      <c r="D190" s="104"/>
      <c r="E190" s="104"/>
      <c r="F190" s="104"/>
      <c r="G190" s="104"/>
      <c r="H190" s="104"/>
      <c r="I190" s="138"/>
      <c r="J190" s="138"/>
      <c r="K190" s="104"/>
      <c r="L190" s="138"/>
      <c r="M190" s="104"/>
      <c r="N190" s="138"/>
      <c r="O190" s="104"/>
      <c r="P190" s="104"/>
    </row>
    <row r="191" spans="1:16" x14ac:dyDescent="0.25">
      <c r="A191" s="104"/>
      <c r="B191" s="104"/>
      <c r="C191" s="104"/>
      <c r="D191" s="104"/>
      <c r="E191" s="104"/>
      <c r="F191" s="104"/>
      <c r="G191" s="104"/>
      <c r="H191" s="104"/>
      <c r="I191" s="138"/>
      <c r="J191" s="138"/>
      <c r="K191" s="104"/>
      <c r="L191" s="138"/>
      <c r="M191" s="104"/>
      <c r="N191" s="138"/>
      <c r="O191" s="104"/>
      <c r="P191" s="104"/>
    </row>
    <row r="192" spans="1:16" x14ac:dyDescent="0.25">
      <c r="A192" s="104"/>
      <c r="B192" s="104"/>
      <c r="C192" s="104"/>
      <c r="D192" s="104"/>
      <c r="E192" s="104"/>
      <c r="F192" s="104"/>
      <c r="G192" s="104"/>
      <c r="H192" s="104"/>
      <c r="I192" s="138"/>
      <c r="J192" s="138"/>
      <c r="K192" s="104"/>
      <c r="L192" s="138"/>
      <c r="M192" s="104"/>
      <c r="N192" s="138"/>
      <c r="O192" s="104"/>
      <c r="P192" s="104"/>
    </row>
    <row r="193" spans="1:16" x14ac:dyDescent="0.25">
      <c r="A193" s="104"/>
      <c r="B193" s="104"/>
      <c r="C193" s="104"/>
      <c r="D193" s="104"/>
      <c r="E193" s="104"/>
      <c r="F193" s="104"/>
      <c r="G193" s="104"/>
      <c r="H193" s="104"/>
      <c r="I193" s="138"/>
      <c r="J193" s="138"/>
      <c r="K193" s="104"/>
      <c r="L193" s="138"/>
      <c r="M193" s="104"/>
      <c r="N193" s="138"/>
      <c r="O193" s="104"/>
      <c r="P193" s="104"/>
    </row>
    <row r="194" spans="1:16" x14ac:dyDescent="0.25">
      <c r="A194" s="104"/>
      <c r="B194" s="104"/>
      <c r="C194" s="104"/>
      <c r="D194" s="104"/>
      <c r="E194" s="104"/>
      <c r="F194" s="104"/>
      <c r="G194" s="104"/>
      <c r="H194" s="104"/>
      <c r="I194" s="138"/>
      <c r="J194" s="138"/>
      <c r="K194" s="104"/>
      <c r="L194" s="138"/>
      <c r="M194" s="104"/>
      <c r="N194" s="138"/>
      <c r="O194" s="104"/>
      <c r="P194" s="104"/>
    </row>
    <row r="195" spans="1:16" x14ac:dyDescent="0.25">
      <c r="A195" s="104"/>
      <c r="B195" s="104"/>
      <c r="C195" s="104"/>
      <c r="D195" s="104"/>
      <c r="E195" s="104"/>
      <c r="F195" s="104"/>
      <c r="G195" s="104"/>
      <c r="H195" s="104"/>
      <c r="I195" s="138"/>
      <c r="J195" s="138"/>
      <c r="K195" s="104"/>
      <c r="L195" s="138"/>
      <c r="M195" s="104"/>
      <c r="N195" s="138"/>
      <c r="O195" s="104"/>
      <c r="P195" s="104"/>
    </row>
    <row r="196" spans="1:16" x14ac:dyDescent="0.25">
      <c r="A196" s="104"/>
      <c r="B196" s="104"/>
      <c r="C196" s="104"/>
      <c r="D196" s="104"/>
      <c r="E196" s="104"/>
      <c r="F196" s="104"/>
      <c r="G196" s="104"/>
      <c r="H196" s="104"/>
      <c r="I196" s="138"/>
      <c r="J196" s="138"/>
      <c r="K196" s="104"/>
      <c r="L196" s="138"/>
      <c r="M196" s="104"/>
      <c r="N196" s="138"/>
      <c r="O196" s="104"/>
      <c r="P196" s="104"/>
    </row>
    <row r="197" spans="1:16" x14ac:dyDescent="0.25">
      <c r="A197" s="104"/>
      <c r="B197" s="104"/>
      <c r="C197" s="104"/>
      <c r="D197" s="104"/>
      <c r="E197" s="104"/>
      <c r="F197" s="104"/>
      <c r="G197" s="104"/>
      <c r="H197" s="104"/>
      <c r="I197" s="138"/>
      <c r="J197" s="138"/>
      <c r="K197" s="104"/>
      <c r="L197" s="138"/>
      <c r="M197" s="104"/>
      <c r="N197" s="138"/>
      <c r="O197" s="104"/>
      <c r="P197" s="104"/>
    </row>
  </sheetData>
  <sheetProtection algorithmName="SHA-512" hashValue="MXSRtxHAWHJYV5iyeiIykSBGsVCdIF8mqhVVGkWAjgvuRFAmzo1Rn2l+F+w7lIaShM6EUwAZ4BFjmrCK5YVU6A==" saltValue="n+6g/A9ck4/kL//P90AGuQ==" spinCount="100000" sheet="1" objects="1" scenarios="1"/>
  <mergeCells count="7">
    <mergeCell ref="A1:O1"/>
    <mergeCell ref="A4:D4"/>
    <mergeCell ref="A21:O21"/>
    <mergeCell ref="A2:O2"/>
    <mergeCell ref="E3:I3"/>
    <mergeCell ref="K3:L3"/>
    <mergeCell ref="M3:N3"/>
  </mergeCells>
  <phoneticPr fontId="11" type="noConversion"/>
  <pageMargins left="0.75" right="0.75" top="1" bottom="1" header="0.5" footer="0.5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448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16</vt:i4>
      </vt:variant>
    </vt:vector>
  </HeadingPairs>
  <TitlesOfParts>
    <vt:vector size="16" baseType="lpstr">
      <vt:lpstr>Γ.Ν.Ε "ΘΡΙΑΣΙΟ" </vt:lpstr>
      <vt:lpstr>Γ.Ν.Π. "ΤΖΑΝΕΙΟ"</vt:lpstr>
      <vt:lpstr>Γ.Ν. ΝΙΚΑΙΑΣ</vt:lpstr>
      <vt:lpstr>Γ.Ν. ΒΟΥΛΑΣ ¨ΑΣΚΛΗΠΙΕΙΟ"</vt:lpstr>
      <vt:lpstr>Π.Γ.Ν. "ΑΤΤΙΚΟΝ"</vt:lpstr>
      <vt:lpstr>ΓΝΑ ΚΟΡΓΙΑΛΕΝΕΙΟ ΜΠΕΝΑΚΕΙΟ</vt:lpstr>
      <vt:lpstr>ΓΝΑ ΣΙΣΜΑΝΟΓΛΕΙΟ ΑΜΑΛΙΑ ΦΛΕΜΙΓΚ</vt:lpstr>
      <vt:lpstr>ΓΝ ΝΕΑΣ ΙΩΝΙΑΣ</vt:lpstr>
      <vt:lpstr>ΓΝΑ ΕΥΑΓΓΕΛΙΣΜΟΣ</vt:lpstr>
      <vt:lpstr>ΓΝΑ ΙΠΠΟΚΡΑΤΕΙΟ</vt:lpstr>
      <vt:lpstr>ΓΝ ΕΛ ΒΕΝΙΖΕΛΟΥ - ΑΛΕΞΑΝΔΡΑ</vt:lpstr>
      <vt:lpstr>ΓΝΝΘΑ ΣΩΤΗΡΙΑ</vt:lpstr>
      <vt:lpstr>ΓΝΑ ΛΑΪΚΟ</vt:lpstr>
      <vt:lpstr>ΓΝΑ ΚΑΤ</vt:lpstr>
      <vt:lpstr>ΓΝΠΑ Π &amp;Α. ΚΥΡΙΑΚΟΥ</vt:lpstr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Μαρία Χριστοπούλου</dc:creator>
  <dc:description/>
  <cp:lastModifiedBy>Ειρήνη Μαμάκη</cp:lastModifiedBy>
  <cp:revision>62</cp:revision>
  <cp:lastPrinted>2019-04-24T11:20:25Z</cp:lastPrinted>
  <dcterms:created xsi:type="dcterms:W3CDTF">2006-10-17T10:06:23Z</dcterms:created>
  <dcterms:modified xsi:type="dcterms:W3CDTF">2019-04-24T12:33:26Z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