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filterPrivacy="1" defaultThemeVersion="124226"/>
  <xr:revisionPtr revIDLastSave="0" documentId="13_ncr:1_{884735B6-46CF-46D1-9627-45305979245A}" xr6:coauthVersionLast="40" xr6:coauthVersionMax="40" xr10:uidLastSave="{00000000-0000-0000-0000-000000000000}"/>
  <bookViews>
    <workbookView xWindow="0" yWindow="0" windowWidth="28800" windowHeight="12210" activeTab="4" xr2:uid="{00000000-000D-0000-FFFF-FFFF00000000}"/>
  </bookViews>
  <sheets>
    <sheet name="2.12.1" sheetId="1" r:id="rId1"/>
    <sheet name="2.6.1" sheetId="2" r:id="rId2"/>
    <sheet name="2.8.1" sheetId="3" r:id="rId3"/>
    <sheet name="2.5.1" sheetId="4" r:id="rId4"/>
    <sheet name="1.1.1" sheetId="5" r:id="rId5"/>
  </sheets>
  <calcPr calcId="181029" iterateDelta="1E-4"/>
</workbook>
</file>

<file path=xl/calcChain.xml><?xml version="1.0" encoding="utf-8"?>
<calcChain xmlns="http://schemas.openxmlformats.org/spreadsheetml/2006/main">
  <c r="J24" i="5" l="1"/>
  <c r="I24" i="5"/>
  <c r="G24" i="5"/>
  <c r="J23" i="5"/>
  <c r="I23" i="5"/>
  <c r="G23" i="5"/>
  <c r="E23" i="5"/>
  <c r="J22" i="5"/>
  <c r="I22" i="5"/>
  <c r="G22" i="5"/>
  <c r="E22" i="5"/>
  <c r="J21" i="5"/>
  <c r="I21" i="5"/>
  <c r="G21" i="5"/>
  <c r="E21" i="5"/>
  <c r="J20" i="5"/>
  <c r="I20" i="5"/>
  <c r="G20" i="5"/>
  <c r="E20" i="5"/>
  <c r="J19" i="5"/>
  <c r="I19" i="5"/>
  <c r="G19" i="5"/>
  <c r="E19" i="5"/>
  <c r="J18" i="5"/>
  <c r="I18" i="5"/>
  <c r="G18" i="5"/>
  <c r="E18" i="5"/>
  <c r="J17" i="5"/>
  <c r="I17" i="5"/>
  <c r="G17" i="5"/>
  <c r="E17" i="5"/>
  <c r="J16" i="5"/>
  <c r="I16" i="5"/>
  <c r="G16" i="5"/>
  <c r="E16" i="5"/>
  <c r="J15" i="5"/>
  <c r="I15" i="5"/>
  <c r="E15" i="5"/>
  <c r="K15" i="5" s="1"/>
  <c r="J14" i="5"/>
  <c r="I14" i="5"/>
  <c r="G14" i="5"/>
  <c r="E14" i="5"/>
  <c r="J13" i="5"/>
  <c r="I13" i="5"/>
  <c r="G13" i="5"/>
  <c r="E13" i="5"/>
  <c r="J12" i="5"/>
  <c r="I12" i="5"/>
  <c r="G12" i="5"/>
  <c r="E12" i="5"/>
  <c r="J11" i="5"/>
  <c r="I11" i="5"/>
  <c r="G11" i="5"/>
  <c r="E11" i="5"/>
  <c r="G10" i="5"/>
  <c r="E10" i="5"/>
  <c r="K10" i="5" s="1"/>
  <c r="J9" i="5"/>
  <c r="I9" i="5"/>
  <c r="G9" i="5"/>
  <c r="E9" i="5"/>
  <c r="K9" i="5" s="1"/>
  <c r="J8" i="5"/>
  <c r="I8" i="5"/>
  <c r="G8" i="5"/>
  <c r="E8" i="5"/>
  <c r="K8" i="5" s="1"/>
  <c r="J16" i="4"/>
  <c r="I16" i="4"/>
  <c r="K16" i="4" s="1"/>
  <c r="G16" i="4"/>
  <c r="J15" i="4"/>
  <c r="I15" i="4"/>
  <c r="G15" i="4"/>
  <c r="E15" i="4"/>
  <c r="J14" i="4"/>
  <c r="G14" i="4"/>
  <c r="E14" i="4"/>
  <c r="K14" i="4" s="1"/>
  <c r="J13" i="4"/>
  <c r="I13" i="4"/>
  <c r="E13" i="4"/>
  <c r="J12" i="4"/>
  <c r="I12" i="4"/>
  <c r="G12" i="4"/>
  <c r="E12" i="4"/>
  <c r="J11" i="4"/>
  <c r="I11" i="4"/>
  <c r="G11" i="4"/>
  <c r="E11" i="4"/>
  <c r="J10" i="4"/>
  <c r="I10" i="4"/>
  <c r="G10" i="4"/>
  <c r="E10" i="4"/>
  <c r="J9" i="4"/>
  <c r="I9" i="4"/>
  <c r="G9" i="4"/>
  <c r="E9" i="4"/>
  <c r="J8" i="4"/>
  <c r="I8" i="4"/>
  <c r="G8" i="4"/>
  <c r="E8" i="4"/>
  <c r="J9" i="3"/>
  <c r="G9" i="3"/>
  <c r="K9" i="3" s="1"/>
  <c r="J8" i="3"/>
  <c r="I8" i="3"/>
  <c r="E8" i="3"/>
  <c r="K8" i="3" s="1"/>
  <c r="J25" i="2"/>
  <c r="I25" i="2"/>
  <c r="K25" i="2" s="1"/>
  <c r="G25" i="2"/>
  <c r="J24" i="2"/>
  <c r="I24" i="2"/>
  <c r="G24" i="2"/>
  <c r="E24" i="2"/>
  <c r="J23" i="2"/>
  <c r="I23" i="2"/>
  <c r="G23" i="2"/>
  <c r="E23" i="2"/>
  <c r="J22" i="2"/>
  <c r="I22" i="2"/>
  <c r="G22" i="2"/>
  <c r="E22" i="2"/>
  <c r="J21" i="2"/>
  <c r="I21" i="2"/>
  <c r="E21" i="2"/>
  <c r="K21" i="2" s="1"/>
  <c r="J20" i="2"/>
  <c r="I20" i="2"/>
  <c r="G20" i="2"/>
  <c r="E20" i="2"/>
  <c r="K20" i="2" s="1"/>
  <c r="J19" i="2"/>
  <c r="I19" i="2"/>
  <c r="G19" i="2"/>
  <c r="E19" i="2"/>
  <c r="K19" i="2" s="1"/>
  <c r="J18" i="2"/>
  <c r="I18" i="2"/>
  <c r="G18" i="2"/>
  <c r="E18" i="2"/>
  <c r="K18" i="2" s="1"/>
  <c r="J17" i="2"/>
  <c r="I17" i="2"/>
  <c r="G17" i="2"/>
  <c r="E17" i="2"/>
  <c r="K17" i="2" s="1"/>
  <c r="J16" i="2"/>
  <c r="I16" i="2"/>
  <c r="G16" i="2"/>
  <c r="E16" i="2"/>
  <c r="K16" i="2" s="1"/>
  <c r="J15" i="2"/>
  <c r="I15" i="2"/>
  <c r="G15" i="2"/>
  <c r="E15" i="2"/>
  <c r="K15" i="2" s="1"/>
  <c r="J14" i="2"/>
  <c r="I14" i="2"/>
  <c r="G14" i="2"/>
  <c r="E14" i="2"/>
  <c r="K14" i="2" s="1"/>
  <c r="J13" i="2"/>
  <c r="I13" i="2"/>
  <c r="G13" i="2"/>
  <c r="E13" i="2"/>
  <c r="K13" i="2" s="1"/>
  <c r="J12" i="2"/>
  <c r="I12" i="2"/>
  <c r="G12" i="2"/>
  <c r="E12" i="2"/>
  <c r="K12" i="2" s="1"/>
  <c r="J11" i="2"/>
  <c r="I11" i="2"/>
  <c r="G11" i="2"/>
  <c r="E11" i="2"/>
  <c r="K11" i="2" s="1"/>
  <c r="G10" i="2"/>
  <c r="E10" i="2"/>
  <c r="J9" i="2"/>
  <c r="I9" i="2"/>
  <c r="G9" i="2"/>
  <c r="E9" i="2"/>
  <c r="J8" i="2"/>
  <c r="I8" i="2"/>
  <c r="G8" i="2"/>
  <c r="E8" i="2"/>
  <c r="J23" i="1"/>
  <c r="I23" i="1"/>
  <c r="G23" i="1"/>
  <c r="J22" i="1"/>
  <c r="I22" i="1"/>
  <c r="G22" i="1"/>
  <c r="E22" i="1"/>
  <c r="J21" i="1"/>
  <c r="I21" i="1"/>
  <c r="G21" i="1"/>
  <c r="E21" i="1"/>
  <c r="J20" i="1"/>
  <c r="G20" i="1"/>
  <c r="E20" i="1"/>
  <c r="K20" i="1" s="1"/>
  <c r="J19" i="1"/>
  <c r="I19" i="1"/>
  <c r="G19" i="1"/>
  <c r="E19" i="1"/>
  <c r="K19" i="1" s="1"/>
  <c r="J18" i="1"/>
  <c r="I18" i="1"/>
  <c r="G18" i="1"/>
  <c r="E18" i="1"/>
  <c r="K18" i="1" s="1"/>
  <c r="J17" i="1"/>
  <c r="I17" i="1"/>
  <c r="G17" i="1"/>
  <c r="E17" i="1"/>
  <c r="K17" i="1" s="1"/>
  <c r="J16" i="1"/>
  <c r="I16" i="1"/>
  <c r="G16" i="1"/>
  <c r="E16" i="1"/>
  <c r="K16" i="1" s="1"/>
  <c r="J15" i="1"/>
  <c r="I15" i="1"/>
  <c r="G15" i="1"/>
  <c r="E15" i="1"/>
  <c r="K15" i="1" s="1"/>
  <c r="J14" i="1"/>
  <c r="I14" i="1"/>
  <c r="G14" i="1"/>
  <c r="E14" i="1"/>
  <c r="K14" i="1" s="1"/>
  <c r="J13" i="1"/>
  <c r="I13" i="1"/>
  <c r="E13" i="1"/>
  <c r="K13" i="1" s="1"/>
  <c r="J12" i="1"/>
  <c r="I12" i="1"/>
  <c r="G12" i="1"/>
  <c r="E12" i="1"/>
  <c r="K12" i="1" s="1"/>
  <c r="J11" i="1"/>
  <c r="I11" i="1"/>
  <c r="G11" i="1"/>
  <c r="E11" i="1"/>
  <c r="K11" i="1" s="1"/>
  <c r="J10" i="1"/>
  <c r="I10" i="1"/>
  <c r="G10" i="1"/>
  <c r="E10" i="1"/>
  <c r="K10" i="1" s="1"/>
  <c r="J9" i="1"/>
  <c r="I9" i="1"/>
  <c r="G9" i="1"/>
  <c r="E9" i="1"/>
  <c r="K9" i="1" s="1"/>
  <c r="J8" i="1"/>
  <c r="I8" i="1"/>
  <c r="G8" i="1"/>
  <c r="E8" i="1"/>
  <c r="K8" i="1" s="1"/>
  <c r="K15" i="4" l="1"/>
  <c r="K16" i="5"/>
  <c r="K17" i="5"/>
  <c r="K18" i="5"/>
  <c r="K19" i="5"/>
  <c r="K20" i="5"/>
  <c r="K21" i="5"/>
  <c r="K22" i="5"/>
  <c r="K23" i="5"/>
  <c r="K24" i="5"/>
  <c r="K8" i="2"/>
  <c r="K9" i="2"/>
  <c r="K10" i="2"/>
  <c r="K11" i="5"/>
  <c r="K12" i="5"/>
  <c r="K13" i="5"/>
  <c r="K14" i="5"/>
  <c r="K21" i="1"/>
  <c r="K22" i="1"/>
  <c r="K23" i="1"/>
  <c r="K22" i="2"/>
  <c r="K23" i="2"/>
  <c r="K24" i="2"/>
  <c r="K8" i="4"/>
  <c r="K9" i="4"/>
  <c r="K10" i="4"/>
  <c r="K11" i="4"/>
  <c r="K12" i="4"/>
  <c r="K13" i="4"/>
</calcChain>
</file>

<file path=xl/sharedStrings.xml><?xml version="1.0" encoding="utf-8"?>
<sst xmlns="http://schemas.openxmlformats.org/spreadsheetml/2006/main" count="240" uniqueCount="73">
  <si>
    <t>ΑΡΧΙΚΟΣ ΠΙΝΑΚΑΣ ΜΟΡΙΟΔΟΤΗΣΗΣ</t>
  </si>
  <si>
    <t>ΕΙΔΙΚΟΤΗΤΑ:  ΠΑΙΔΟΨΥΧΙΑΤΡΙΚΗΣ</t>
  </si>
  <si>
    <t>ΒΑΘΜΟΣ: Επιμελητής Β΄(ΘΕΣΗ 1 )</t>
  </si>
  <si>
    <t>ΝΟΣΟΚΟΜΕΙΟ: ΨΥΧΙΑΤΡΙΚΟ ΝΟΣΟΚΟΜΕΙΟ ΑΤΤΙΚΗΣ (ΓΙΑ ΤΟ ΚΕΝΤΡΟ ΨΥΧΙΚΗΣ ΥΓΕΙΑΣ ΠΕΡΙΣΤΕΡΙΟΥ)</t>
  </si>
  <si>
    <t>1η &amp; 2η ΥΠΕ</t>
  </si>
  <si>
    <t>προκήρυξη  ΑΔΑ : Ψ4Α1469Η5Ω-Ν4Ψ</t>
  </si>
  <si>
    <t>A/A</t>
  </si>
  <si>
    <t>ΑΡ.ΠΡΩΤ. ΗΛΕΚΤΡ.ΑΙΤΗΣΗΣ</t>
  </si>
  <si>
    <t>ΑΔΤ</t>
  </si>
  <si>
    <t>ΠΡΟΫΠΗΡΕΣΙΑ</t>
  </si>
  <si>
    <t>ΕΠΙΣΤΗΜΟΝΙΚΟ ΕΡΓΟ</t>
  </si>
  <si>
    <t>ΕΚΠΑΙΔΕΥΤΙΚΗ ΔΡΑΣΤΗΡΙΟΤΗΤΑ ΩΣ ΕΚΠΑΙΔΕΥΟΜΕΝΟΣ</t>
  </si>
  <si>
    <t>ΣΥΝΟΛΙΚΗ ΜΟΡΙΟΔΟΤΗΣΗ</t>
  </si>
  <si>
    <t>ΠΡΙΝ ΤΗΝ ΑΝΑΓΩΓΗ</t>
  </si>
  <si>
    <t>ΜΕΤΑ ΤΗΝ ΑΝΑΓΩΓΗ</t>
  </si>
  <si>
    <t>59/339</t>
  </si>
  <si>
    <t>ΑΗ607557</t>
  </si>
  <si>
    <t>59/333</t>
  </si>
  <si>
    <t>ΑΑ470067</t>
  </si>
  <si>
    <t>59/299</t>
  </si>
  <si>
    <t>ΑΗ122716</t>
  </si>
  <si>
    <t>59/284</t>
  </si>
  <si>
    <t>ΑΑ761094</t>
  </si>
  <si>
    <t>59/281</t>
  </si>
  <si>
    <t>786692</t>
  </si>
  <si>
    <t>59/269</t>
  </si>
  <si>
    <t>Ρ497186</t>
  </si>
  <si>
    <t>59/262</t>
  </si>
  <si>
    <t>ΑΙ030891</t>
  </si>
  <si>
    <t>59/214</t>
  </si>
  <si>
    <t>ΑΜ071340</t>
  </si>
  <si>
    <t>59/205</t>
  </si>
  <si>
    <t>Ρ235325</t>
  </si>
  <si>
    <t>59/197</t>
  </si>
  <si>
    <t>ΑΚ503358</t>
  </si>
  <si>
    <t>59/196</t>
  </si>
  <si>
    <t>ΑΖ105137</t>
  </si>
  <si>
    <t>59/189</t>
  </si>
  <si>
    <t>ΑΚ484130</t>
  </si>
  <si>
    <t>59/152</t>
  </si>
  <si>
    <t>ΑΝ140852</t>
  </si>
  <si>
    <t>59/144</t>
  </si>
  <si>
    <t>ΑΜ599203</t>
  </si>
  <si>
    <t>59/125</t>
  </si>
  <si>
    <t>Π279381</t>
  </si>
  <si>
    <t>59/4</t>
  </si>
  <si>
    <t>ΑΒ066834</t>
  </si>
  <si>
    <t>ΕΙΔΙΚΟΤΗΤΑ: ΠΑΙΔΟΨΥΧΙΑΤΡΙΚΗΣ</t>
  </si>
  <si>
    <t>ΒΑΘΜΟΣ: Επιμελητής Β' ( ΘΕΣΕΙΣ 2)</t>
  </si>
  <si>
    <t>ΝΟΣΟΚΟΜΕΙΟ: Γ.Ν. ΒΟΥΛΑΣ "ΑΣΚΛΗΠΙΕΙΟ" (ΓΙΑ ΤΟ Κοι.Κε.Ψ.Υ.Π.Ε. Νέας Σμύρνης)</t>
  </si>
  <si>
    <t>ΩΥΒ14690ΩΑ-Ρ4Μ</t>
  </si>
  <si>
    <t>ΗΛ. ΑΙΤΗΣΗ</t>
  </si>
  <si>
    <t>59/325</t>
  </si>
  <si>
    <t>Σ079215</t>
  </si>
  <si>
    <t>59/286</t>
  </si>
  <si>
    <t>Ξ288556</t>
  </si>
  <si>
    <t>59/244</t>
  </si>
  <si>
    <t>ΑΜ518076</t>
  </si>
  <si>
    <t>ΕΙΔΙΚΟΤΗΤΑ: ΠΑΙΔΟΨΥΧΙΑΤΡΙΚΗ</t>
  </si>
  <si>
    <t>ΒΑΘΜΟΣ: Επιμελητής Β' (1 ΘΕΣΗ)</t>
  </si>
  <si>
    <t>ΝΟΣΟΚΟΜΕΙΟ: Γ.Ν.ΣΑΜΟΥ "ΑΓΙΟΣ ΠΑΝΤΕΛΕΗΜΩΝ" (ΓΙΑ ΤΟ ΚΕΝΤΡΟ ΨΥΧΙΚΗΣ ΥΓΕΙΑΣ)</t>
  </si>
  <si>
    <t>ΠΡΟΚΗΡΥΞΗ ΑΔΑ : 6ΒΠΓ46907Ξ-ΔΥΨ</t>
  </si>
  <si>
    <t>ΒΑΘΜΟΣ: Επιμελητής Β΄ (1 ΘΕΣΗ )</t>
  </si>
  <si>
    <t>ΝΟΣΟΚΟΜΕΙΟ: Γ.Ν. ΕΛΕΥΣΙΝΑΣ "ΘΡΙΑΣΙΟ" (ΓΙΑ ΤΗΝ ΕΙΔΙΚΗ ΜΟΝΑΔΑ ΠΑΙΔΟΨΥΧΙΑΤΡΙΚΟΥ)</t>
  </si>
  <si>
    <t>ΠΡΟΚΗΡΥΞΗ ΑΔΑ : ΩΓΤ046904Ι-0ΧΕ</t>
  </si>
  <si>
    <t>ΒΑΘΜΟΣ: Επιμελητής Β΄(2 ΘΕΣΕΙΣ)</t>
  </si>
  <si>
    <t>ΝΟΣΟΚΟΜΕΙΟ: Γ.Ν. Α. "ΣΙΣΜΑΝΟΓΛΕΙΟ - ΑΜΑΛΙΑ ΦΛΕΜΙΝΓΚ" (ΟΡΓΑΝΙΚΗ ΜΟΝΑΔΑ ΤΗΣ ΕΔΡΑΣ "ΣΙΣΜΑΝΟΓΛΕΙΟ") - (ΓΙΑ ΤΟ Κοι.ΚΕ.Ψ.Υ.Π.Ε. ΣΤΗΝ ΠΑΛΛΗΝΗ)</t>
  </si>
  <si>
    <t>προκήρυξη ΑΔΑ : Ψ8Ι94690Ω5-ΞΩΨ</t>
  </si>
  <si>
    <t>59/409</t>
  </si>
  <si>
    <t>ΑΖ586043</t>
  </si>
  <si>
    <t xml:space="preserve">ΠΡΟΚΗΡΥΞΗ ΑΔΑ : </t>
  </si>
  <si>
    <t xml:space="preserve">ΗΜΕΡΟΜΗΝΙΑ ΑΝΑΡΤΗΣΗΣ  : 25/01/2019   </t>
  </si>
  <si>
    <t>ΗΜΕΡΟΜΗΝΙΑ ΕΝΣΤΑΣΕΩΝ : ΕΩΣ ΚΑΙ 01/02/2019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</si>
</sst>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9"/>
      <color indexed="8"/>
      <name val="Calibri"/>
      <family val="2"/>
      <charset val="161"/>
    </font>
    <font>
      <sz val="10"/>
      <color indexed="8"/>
      <name val="Calibri"/>
      <family val="2"/>
      <charset val="161"/>
    </font>
    <font>
      <sz val="9"/>
      <color indexed="8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49" fontId="0" fillId="0" borderId="6" xfId="0" applyNumberFormat="1" applyBorder="1"/>
    <xf numFmtId="2" fontId="5" fillId="2" borderId="6" xfId="0" applyNumberFormat="1" applyFont="1" applyFill="1" applyBorder="1" applyAlignment="1">
      <alignment wrapText="1"/>
    </xf>
    <xf numFmtId="2" fontId="0" fillId="2" borderId="0" xfId="0" applyNumberFormat="1" applyFill="1"/>
    <xf numFmtId="2" fontId="5" fillId="0" borderId="6" xfId="0" applyNumberFormat="1" applyFont="1" applyBorder="1" applyAlignment="1">
      <alignment wrapText="1"/>
    </xf>
    <xf numFmtId="0" fontId="5" fillId="0" borderId="8" xfId="0" applyFont="1" applyFill="1" applyBorder="1" applyAlignment="1">
      <alignment horizontal="center" wrapText="1"/>
    </xf>
    <xf numFmtId="2" fontId="5" fillId="2" borderId="8" xfId="0" applyNumberFormat="1" applyFont="1" applyFill="1" applyBorder="1" applyAlignment="1">
      <alignment wrapText="1"/>
    </xf>
    <xf numFmtId="2" fontId="5" fillId="0" borderId="8" xfId="0" applyNumberFormat="1" applyFont="1" applyFill="1" applyBorder="1" applyAlignment="1">
      <alignment wrapText="1"/>
    </xf>
    <xf numFmtId="49" fontId="0" fillId="0" borderId="5" xfId="0" applyNumberFormat="1" applyBorder="1"/>
    <xf numFmtId="0" fontId="5" fillId="0" borderId="1" xfId="0" applyFont="1" applyBorder="1" applyAlignment="1">
      <alignment horizontal="center" wrapText="1"/>
    </xf>
    <xf numFmtId="2" fontId="5" fillId="2" borderId="3" xfId="0" applyNumberFormat="1" applyFont="1" applyFill="1" applyBorder="1" applyAlignment="1">
      <alignment wrapText="1"/>
    </xf>
    <xf numFmtId="2" fontId="3" fillId="2" borderId="6" xfId="0" applyNumberFormat="1" applyFont="1" applyFill="1" applyBorder="1" applyAlignment="1">
      <alignment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2" fontId="0" fillId="0" borderId="0" xfId="0" applyNumberFormat="1"/>
    <xf numFmtId="49" fontId="0" fillId="0" borderId="0" xfId="0" applyNumberFormat="1"/>
    <xf numFmtId="2" fontId="5" fillId="2" borderId="9" xfId="0" applyNumberFormat="1" applyFont="1" applyFill="1" applyBorder="1" applyAlignment="1">
      <alignment wrapText="1"/>
    </xf>
    <xf numFmtId="2" fontId="0" fillId="0" borderId="6" xfId="0" applyNumberFormat="1" applyBorder="1"/>
    <xf numFmtId="2" fontId="5" fillId="2" borderId="6" xfId="0" applyNumberFormat="1" applyFont="1" applyFill="1" applyBorder="1" applyAlignment="1">
      <alignment horizontal="center" wrapText="1"/>
    </xf>
    <xf numFmtId="2" fontId="5" fillId="0" borderId="6" xfId="0" applyNumberFormat="1" applyFont="1" applyBorder="1" applyAlignment="1">
      <alignment horizontal="center" wrapText="1"/>
    </xf>
    <xf numFmtId="2" fontId="5" fillId="2" borderId="8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2" fontId="0" fillId="2" borderId="6" xfId="0" applyNumberFormat="1" applyFill="1" applyBorder="1"/>
    <xf numFmtId="49" fontId="0" fillId="0" borderId="7" xfId="0" applyNumberFormat="1" applyBorder="1"/>
    <xf numFmtId="0" fontId="1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27"/>
  <sheetViews>
    <sheetView topLeftCell="A10" workbookViewId="0">
      <selection activeCell="A25" sqref="A25:D25"/>
    </sheetView>
  </sheetViews>
  <sheetFormatPr defaultRowHeight="15" x14ac:dyDescent="0.25"/>
  <cols>
    <col min="3" max="3" width="10.28515625" customWidth="1"/>
  </cols>
  <sheetData>
    <row r="1" spans="1:11" x14ac:dyDescent="0.2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8"/>
    </row>
    <row r="2" spans="1:11" x14ac:dyDescent="0.25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1"/>
    </row>
    <row r="3" spans="1:11" x14ac:dyDescent="0.25">
      <c r="A3" s="39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1"/>
    </row>
    <row r="4" spans="1:11" x14ac:dyDescent="0.25">
      <c r="A4" s="39" t="s">
        <v>3</v>
      </c>
      <c r="B4" s="40"/>
      <c r="C4" s="40"/>
      <c r="D4" s="40"/>
      <c r="E4" s="40"/>
      <c r="F4" s="40"/>
      <c r="G4" s="40"/>
      <c r="H4" s="40"/>
      <c r="I4" s="40"/>
      <c r="J4" s="40"/>
      <c r="K4" s="41"/>
    </row>
    <row r="5" spans="1:11" ht="30" x14ac:dyDescent="0.25">
      <c r="A5" s="1" t="s">
        <v>4</v>
      </c>
      <c r="B5" s="37" t="s">
        <v>5</v>
      </c>
      <c r="C5" s="37"/>
      <c r="D5" s="37"/>
      <c r="E5" s="37"/>
      <c r="F5" s="37"/>
      <c r="G5" s="37"/>
      <c r="H5" s="37"/>
      <c r="I5" s="37"/>
      <c r="J5" s="37"/>
      <c r="K5" s="38"/>
    </row>
    <row r="6" spans="1:11" x14ac:dyDescent="0.25">
      <c r="A6" s="42" t="s">
        <v>6</v>
      </c>
      <c r="B6" s="44" t="s">
        <v>7</v>
      </c>
      <c r="C6" s="42" t="s">
        <v>8</v>
      </c>
      <c r="D6" s="46" t="s">
        <v>9</v>
      </c>
      <c r="E6" s="46"/>
      <c r="F6" s="47" t="s">
        <v>10</v>
      </c>
      <c r="G6" s="47"/>
      <c r="H6" s="31" t="s">
        <v>11</v>
      </c>
      <c r="I6" s="32"/>
      <c r="J6" s="33" t="s">
        <v>12</v>
      </c>
      <c r="K6" s="34"/>
    </row>
    <row r="7" spans="1:11" ht="25.5" x14ac:dyDescent="0.25">
      <c r="A7" s="43"/>
      <c r="B7" s="45"/>
      <c r="C7" s="43"/>
      <c r="D7" s="2" t="s">
        <v>13</v>
      </c>
      <c r="E7" s="3" t="s">
        <v>14</v>
      </c>
      <c r="F7" s="2" t="s">
        <v>13</v>
      </c>
      <c r="G7" s="3" t="s">
        <v>14</v>
      </c>
      <c r="H7" s="2" t="s">
        <v>13</v>
      </c>
      <c r="I7" s="3" t="s">
        <v>14</v>
      </c>
      <c r="J7" s="4" t="s">
        <v>13</v>
      </c>
      <c r="K7" s="4" t="s">
        <v>14</v>
      </c>
    </row>
    <row r="8" spans="1:11" x14ac:dyDescent="0.25">
      <c r="A8" s="5">
        <v>1</v>
      </c>
      <c r="B8" s="6" t="s">
        <v>15</v>
      </c>
      <c r="C8" s="6" t="s">
        <v>16</v>
      </c>
      <c r="D8" s="7">
        <v>22.57</v>
      </c>
      <c r="E8" s="7">
        <f>E23*D8/D23</f>
        <v>27.127403846153847</v>
      </c>
      <c r="F8" s="7">
        <v>7.8</v>
      </c>
      <c r="G8" s="7">
        <f>F8*G13/F13</f>
        <v>16.595744680851062</v>
      </c>
      <c r="H8" s="7">
        <v>86.7</v>
      </c>
      <c r="I8" s="8">
        <f>H8*I20/H20</f>
        <v>84.58536585365853</v>
      </c>
      <c r="J8" s="7">
        <f t="shared" ref="J8:J23" si="0">SUM(D8+F8+H8)</f>
        <v>117.07000000000001</v>
      </c>
      <c r="K8" s="9">
        <f>E8+G8+I8</f>
        <v>128.30851438066344</v>
      </c>
    </row>
    <row r="9" spans="1:11" x14ac:dyDescent="0.25">
      <c r="A9" s="5">
        <v>2</v>
      </c>
      <c r="B9" s="6" t="s">
        <v>17</v>
      </c>
      <c r="C9" s="6" t="s">
        <v>18</v>
      </c>
      <c r="D9" s="7">
        <v>23.9</v>
      </c>
      <c r="E9" s="8">
        <f>E23*D9/D23</f>
        <v>28.72596153846154</v>
      </c>
      <c r="F9" s="7">
        <v>61.55</v>
      </c>
      <c r="G9" s="8">
        <f>F9*G13/F13</f>
        <v>130.95744680851064</v>
      </c>
      <c r="H9" s="7">
        <v>0</v>
      </c>
      <c r="I9" s="7">
        <f>H9*I20/H20</f>
        <v>0</v>
      </c>
      <c r="J9" s="7">
        <f t="shared" si="0"/>
        <v>85.449999999999989</v>
      </c>
      <c r="K9" s="9">
        <f t="shared" ref="K9:K22" si="1">E9+G9+I9</f>
        <v>159.68340834697219</v>
      </c>
    </row>
    <row r="10" spans="1:11" x14ac:dyDescent="0.25">
      <c r="A10" s="5">
        <v>3</v>
      </c>
      <c r="B10" s="6" t="s">
        <v>19</v>
      </c>
      <c r="C10" s="6" t="s">
        <v>20</v>
      </c>
      <c r="D10" s="7">
        <v>110.955</v>
      </c>
      <c r="E10" s="7">
        <f>E23*D10/D23</f>
        <v>133.359375</v>
      </c>
      <c r="F10" s="7">
        <v>40.6</v>
      </c>
      <c r="G10" s="7">
        <f>F10*G13/F13</f>
        <v>86.38297872340425</v>
      </c>
      <c r="H10" s="7">
        <v>122.5</v>
      </c>
      <c r="I10" s="7">
        <f>H10*I20/H20</f>
        <v>119.51219512195122</v>
      </c>
      <c r="J10" s="7">
        <f t="shared" si="0"/>
        <v>274.05500000000001</v>
      </c>
      <c r="K10" s="7">
        <f t="shared" si="1"/>
        <v>339.25454884535549</v>
      </c>
    </row>
    <row r="11" spans="1:11" x14ac:dyDescent="0.25">
      <c r="A11" s="5">
        <v>4</v>
      </c>
      <c r="B11" s="6" t="s">
        <v>21</v>
      </c>
      <c r="C11" s="6" t="s">
        <v>22</v>
      </c>
      <c r="D11" s="7">
        <v>81.787000000000006</v>
      </c>
      <c r="E11" s="7">
        <f>E23*D11/D23</f>
        <v>98.301682692307693</v>
      </c>
      <c r="F11" s="7">
        <v>37.75</v>
      </c>
      <c r="G11" s="7">
        <f>F11*G13/F13</f>
        <v>80.319148936170208</v>
      </c>
      <c r="H11" s="7">
        <v>0</v>
      </c>
      <c r="I11" s="7">
        <f>H11*I20/H20</f>
        <v>0</v>
      </c>
      <c r="J11" s="7">
        <f t="shared" si="0"/>
        <v>119.53700000000001</v>
      </c>
      <c r="K11" s="9">
        <f t="shared" si="1"/>
        <v>178.6208316284779</v>
      </c>
    </row>
    <row r="12" spans="1:11" x14ac:dyDescent="0.25">
      <c r="A12" s="10">
        <v>5</v>
      </c>
      <c r="B12" s="6" t="s">
        <v>23</v>
      </c>
      <c r="C12" s="6" t="s">
        <v>24</v>
      </c>
      <c r="D12" s="11">
        <v>60</v>
      </c>
      <c r="E12" s="11">
        <f>E23*D12/D23</f>
        <v>72.115384615384613</v>
      </c>
      <c r="F12" s="11">
        <v>25</v>
      </c>
      <c r="G12" s="11">
        <f>F12*G13/F13</f>
        <v>53.191489361702125</v>
      </c>
      <c r="H12" s="11">
        <v>0</v>
      </c>
      <c r="I12" s="11">
        <f>H12*I20/H20</f>
        <v>0</v>
      </c>
      <c r="J12" s="11">
        <f t="shared" si="0"/>
        <v>85</v>
      </c>
      <c r="K12" s="12">
        <f t="shared" si="1"/>
        <v>125.30687397708674</v>
      </c>
    </row>
    <row r="13" spans="1:11" x14ac:dyDescent="0.25">
      <c r="A13" s="5">
        <v>6</v>
      </c>
      <c r="B13" s="6" t="s">
        <v>25</v>
      </c>
      <c r="C13" s="6" t="s">
        <v>26</v>
      </c>
      <c r="D13" s="7">
        <v>8.49</v>
      </c>
      <c r="E13" s="7">
        <f>E23*D13/D23</f>
        <v>10.204326923076923</v>
      </c>
      <c r="F13" s="7">
        <v>141</v>
      </c>
      <c r="G13" s="16">
        <v>300</v>
      </c>
      <c r="H13" s="7">
        <v>0</v>
      </c>
      <c r="I13" s="7">
        <f>H13*I20/H20</f>
        <v>0</v>
      </c>
      <c r="J13" s="7">
        <f t="shared" si="0"/>
        <v>149.49</v>
      </c>
      <c r="K13" s="9">
        <f t="shared" si="1"/>
        <v>310.20432692307691</v>
      </c>
    </row>
    <row r="14" spans="1:11" x14ac:dyDescent="0.25">
      <c r="A14" s="5">
        <v>7</v>
      </c>
      <c r="B14" s="6" t="s">
        <v>27</v>
      </c>
      <c r="C14" s="6" t="s">
        <v>28</v>
      </c>
      <c r="D14" s="7">
        <v>53.28</v>
      </c>
      <c r="E14" s="7">
        <f>E23*D14/D23</f>
        <v>64.038461538461533</v>
      </c>
      <c r="F14" s="7">
        <v>66.2</v>
      </c>
      <c r="G14" s="7">
        <f>F14*G13/F13</f>
        <v>140.85106382978722</v>
      </c>
      <c r="H14" s="7">
        <v>177.5</v>
      </c>
      <c r="I14" s="7">
        <f>H14*I20/H20</f>
        <v>173.17073170731706</v>
      </c>
      <c r="J14" s="7">
        <f t="shared" si="0"/>
        <v>296.98</v>
      </c>
      <c r="K14" s="7">
        <f t="shared" si="1"/>
        <v>378.0602570755658</v>
      </c>
    </row>
    <row r="15" spans="1:11" x14ac:dyDescent="0.25">
      <c r="A15" s="5">
        <v>8</v>
      </c>
      <c r="B15" s="13" t="s">
        <v>29</v>
      </c>
      <c r="C15" s="13" t="s">
        <v>30</v>
      </c>
      <c r="D15" s="7">
        <v>142.30000000000001</v>
      </c>
      <c r="E15" s="7">
        <f>D15*E23/D23</f>
        <v>171.03365384615384</v>
      </c>
      <c r="F15" s="7">
        <v>11.7</v>
      </c>
      <c r="G15" s="7">
        <f>F15*G13/F13</f>
        <v>24.893617021276597</v>
      </c>
      <c r="H15" s="7">
        <v>120</v>
      </c>
      <c r="I15" s="7">
        <f>H15*I20/H20</f>
        <v>117.07317073170732</v>
      </c>
      <c r="J15" s="7">
        <f t="shared" si="0"/>
        <v>274</v>
      </c>
      <c r="K15" s="9">
        <f t="shared" si="1"/>
        <v>313.00044159913773</v>
      </c>
    </row>
    <row r="16" spans="1:11" x14ac:dyDescent="0.25">
      <c r="A16" s="14">
        <v>9</v>
      </c>
      <c r="B16" s="6" t="s">
        <v>31</v>
      </c>
      <c r="C16" s="6" t="s">
        <v>32</v>
      </c>
      <c r="D16" s="15">
        <v>148.75</v>
      </c>
      <c r="E16" s="7">
        <f>D16*E23/D23</f>
        <v>178.78605769230768</v>
      </c>
      <c r="F16" s="7">
        <v>45.55</v>
      </c>
      <c r="G16" s="7">
        <f>F16*G13/F13</f>
        <v>96.914893617021278</v>
      </c>
      <c r="H16" s="7">
        <v>200</v>
      </c>
      <c r="I16" s="7">
        <f>H16*I20/H20</f>
        <v>195.1219512195122</v>
      </c>
      <c r="J16" s="7">
        <f t="shared" si="0"/>
        <v>394.3</v>
      </c>
      <c r="K16" s="7">
        <f t="shared" si="1"/>
        <v>470.82290252884115</v>
      </c>
    </row>
    <row r="17" spans="1:11" x14ac:dyDescent="0.25">
      <c r="A17" s="14">
        <v>10</v>
      </c>
      <c r="B17" s="6" t="s">
        <v>33</v>
      </c>
      <c r="C17" s="6" t="s">
        <v>34</v>
      </c>
      <c r="D17" s="15">
        <v>91.59</v>
      </c>
      <c r="E17" s="7">
        <f>D17*E23/D23</f>
        <v>110.08413461538461</v>
      </c>
      <c r="F17" s="7">
        <v>0</v>
      </c>
      <c r="G17" s="7">
        <f>F17*G13/F13</f>
        <v>0</v>
      </c>
      <c r="H17" s="7">
        <v>0</v>
      </c>
      <c r="I17" s="7">
        <f>H17*I20/H20</f>
        <v>0</v>
      </c>
      <c r="J17" s="7">
        <f t="shared" si="0"/>
        <v>91.59</v>
      </c>
      <c r="K17" s="9">
        <f t="shared" si="1"/>
        <v>110.08413461538461</v>
      </c>
    </row>
    <row r="18" spans="1:11" x14ac:dyDescent="0.25">
      <c r="A18" s="14">
        <v>11</v>
      </c>
      <c r="B18" s="6" t="s">
        <v>35</v>
      </c>
      <c r="C18" s="6" t="s">
        <v>36</v>
      </c>
      <c r="D18" s="15">
        <v>10</v>
      </c>
      <c r="E18" s="7">
        <f>D18*E23/D23</f>
        <v>12.01923076923077</v>
      </c>
      <c r="F18" s="7">
        <v>4.7</v>
      </c>
      <c r="G18" s="7">
        <f>F18*G13/F13</f>
        <v>10</v>
      </c>
      <c r="H18" s="7">
        <v>0</v>
      </c>
      <c r="I18" s="7">
        <f>H18*I20/H20</f>
        <v>0</v>
      </c>
      <c r="J18" s="7">
        <f t="shared" si="0"/>
        <v>14.7</v>
      </c>
      <c r="K18" s="9">
        <f t="shared" si="1"/>
        <v>22.01923076923077</v>
      </c>
    </row>
    <row r="19" spans="1:11" x14ac:dyDescent="0.25">
      <c r="A19" s="14">
        <v>12</v>
      </c>
      <c r="B19" s="6" t="s">
        <v>37</v>
      </c>
      <c r="C19" s="6" t="s">
        <v>38</v>
      </c>
      <c r="D19" s="15">
        <v>211.72499999999999</v>
      </c>
      <c r="E19" s="7">
        <f>D19*E23/D23</f>
        <v>254.47716346153845</v>
      </c>
      <c r="F19" s="7">
        <v>76.650000000000006</v>
      </c>
      <c r="G19" s="7">
        <f>F19*G13/F13</f>
        <v>163.08510638297872</v>
      </c>
      <c r="H19" s="7">
        <v>190</v>
      </c>
      <c r="I19" s="7">
        <f>H19*I20/H20</f>
        <v>185.36585365853659</v>
      </c>
      <c r="J19" s="7">
        <f t="shared" si="0"/>
        <v>478.375</v>
      </c>
      <c r="K19" s="16">
        <f t="shared" si="1"/>
        <v>602.92812350305371</v>
      </c>
    </row>
    <row r="20" spans="1:11" x14ac:dyDescent="0.25">
      <c r="A20" s="14">
        <v>13</v>
      </c>
      <c r="B20" s="6" t="s">
        <v>39</v>
      </c>
      <c r="C20" s="6" t="s">
        <v>40</v>
      </c>
      <c r="D20" s="15">
        <v>235.95</v>
      </c>
      <c r="E20" s="7">
        <f>D20*E23/D23</f>
        <v>283.59375</v>
      </c>
      <c r="F20" s="7">
        <v>48.2</v>
      </c>
      <c r="G20" s="7">
        <f>F20*G13/F13</f>
        <v>102.55319148936171</v>
      </c>
      <c r="H20" s="7">
        <v>205</v>
      </c>
      <c r="I20" s="16">
        <v>200</v>
      </c>
      <c r="J20" s="9">
        <f t="shared" si="0"/>
        <v>489.15</v>
      </c>
      <c r="K20" s="7">
        <f t="shared" si="1"/>
        <v>586.14694148936178</v>
      </c>
    </row>
    <row r="21" spans="1:11" x14ac:dyDescent="0.25">
      <c r="A21" s="14">
        <v>14</v>
      </c>
      <c r="B21" s="6" t="s">
        <v>41</v>
      </c>
      <c r="C21" s="6" t="s">
        <v>42</v>
      </c>
      <c r="D21" s="15">
        <v>54.31</v>
      </c>
      <c r="E21" s="7">
        <f>D21*E23/D23</f>
        <v>65.276442307692307</v>
      </c>
      <c r="F21" s="7">
        <v>1.25</v>
      </c>
      <c r="G21" s="7">
        <f>F21*G13/F13</f>
        <v>2.6595744680851063</v>
      </c>
      <c r="H21" s="7">
        <v>85</v>
      </c>
      <c r="I21" s="7">
        <f>H21*I20/H20</f>
        <v>82.926829268292678</v>
      </c>
      <c r="J21" s="9">
        <f t="shared" si="0"/>
        <v>140.56</v>
      </c>
      <c r="K21" s="9">
        <f t="shared" si="1"/>
        <v>150.8628460440701</v>
      </c>
    </row>
    <row r="22" spans="1:11" x14ac:dyDescent="0.25">
      <c r="A22" s="14">
        <v>15</v>
      </c>
      <c r="B22" s="6" t="s">
        <v>43</v>
      </c>
      <c r="C22" s="6" t="s">
        <v>44</v>
      </c>
      <c r="D22" s="15">
        <v>273.02499999999998</v>
      </c>
      <c r="E22" s="7">
        <f>D22*E23/D23</f>
        <v>328.15504807692309</v>
      </c>
      <c r="F22" s="7">
        <v>0</v>
      </c>
      <c r="G22" s="7">
        <f>F22*G13/F13</f>
        <v>0</v>
      </c>
      <c r="H22" s="7">
        <v>0</v>
      </c>
      <c r="I22" s="7">
        <f>H22*I20/H20</f>
        <v>0</v>
      </c>
      <c r="J22" s="9">
        <f t="shared" si="0"/>
        <v>273.02499999999998</v>
      </c>
      <c r="K22" s="9">
        <f t="shared" si="1"/>
        <v>328.15504807692309</v>
      </c>
    </row>
    <row r="23" spans="1:11" x14ac:dyDescent="0.25">
      <c r="A23" s="14">
        <v>16</v>
      </c>
      <c r="B23" s="6" t="s">
        <v>45</v>
      </c>
      <c r="C23" s="6" t="s">
        <v>46</v>
      </c>
      <c r="D23" s="15">
        <v>416</v>
      </c>
      <c r="E23" s="16">
        <v>500</v>
      </c>
      <c r="F23" s="7">
        <v>13.85</v>
      </c>
      <c r="G23" s="7">
        <f>F23*G13/F13</f>
        <v>29.468085106382979</v>
      </c>
      <c r="H23" s="7">
        <v>20</v>
      </c>
      <c r="I23" s="7">
        <f>H23*I20/H20</f>
        <v>19.512195121951219</v>
      </c>
      <c r="J23" s="9">
        <f t="shared" si="0"/>
        <v>449.85</v>
      </c>
      <c r="K23" s="7">
        <f>E23+G23+I23</f>
        <v>548.98028022833421</v>
      </c>
    </row>
    <row r="25" spans="1:11" x14ac:dyDescent="0.25">
      <c r="A25" s="35" t="s">
        <v>71</v>
      </c>
      <c r="B25" s="35"/>
      <c r="C25" s="35"/>
      <c r="D25" s="35"/>
      <c r="E25" s="30"/>
    </row>
    <row r="27" spans="1:11" x14ac:dyDescent="0.25">
      <c r="A27" s="35" t="s">
        <v>72</v>
      </c>
      <c r="B27" s="35"/>
      <c r="C27" s="35"/>
      <c r="D27" s="35"/>
      <c r="E27" s="35"/>
    </row>
  </sheetData>
  <sheetProtection algorithmName="SHA-512" hashValue="wfq9QoY3RhIv7QbjMz/20zWv8DoVWdeDSVk7rYramwNge7Flinvq0+Meno6I0UkqeRf/KmGTqSpFZr4X1aMSfQ==" saltValue="P/oq4q51qHDaNwkFKt0png==" spinCount="100000" sheet="1" objects="1" scenarios="1"/>
  <mergeCells count="14">
    <mergeCell ref="H6:I6"/>
    <mergeCell ref="J6:K6"/>
    <mergeCell ref="A25:D25"/>
    <mergeCell ref="A27:E27"/>
    <mergeCell ref="A1:K1"/>
    <mergeCell ref="A2:K2"/>
    <mergeCell ref="A3:K3"/>
    <mergeCell ref="A4:K4"/>
    <mergeCell ref="B5:K5"/>
    <mergeCell ref="A6:A7"/>
    <mergeCell ref="B6:B7"/>
    <mergeCell ref="C6:C7"/>
    <mergeCell ref="D6:E6"/>
    <mergeCell ref="F6:G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K29"/>
  <sheetViews>
    <sheetView topLeftCell="A7" workbookViewId="0">
      <selection activeCell="F17" sqref="F17"/>
    </sheetView>
  </sheetViews>
  <sheetFormatPr defaultRowHeight="15" x14ac:dyDescent="0.25"/>
  <cols>
    <col min="3" max="3" width="11" customWidth="1"/>
  </cols>
  <sheetData>
    <row r="1" spans="1:11" x14ac:dyDescent="0.2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8"/>
    </row>
    <row r="2" spans="1:11" x14ac:dyDescent="0.25">
      <c r="A2" s="53" t="s">
        <v>47</v>
      </c>
      <c r="B2" s="54"/>
      <c r="C2" s="54"/>
      <c r="D2" s="54"/>
      <c r="E2" s="54"/>
      <c r="F2" s="54"/>
      <c r="G2" s="54"/>
      <c r="H2" s="54"/>
      <c r="I2" s="54"/>
      <c r="J2" s="54"/>
      <c r="K2" s="55"/>
    </row>
    <row r="3" spans="1:11" x14ac:dyDescent="0.25">
      <c r="A3" s="53" t="s">
        <v>48</v>
      </c>
      <c r="B3" s="54"/>
      <c r="C3" s="54"/>
      <c r="D3" s="54"/>
      <c r="E3" s="54"/>
      <c r="F3" s="54"/>
      <c r="G3" s="54"/>
      <c r="H3" s="54"/>
      <c r="I3" s="54"/>
      <c r="J3" s="54"/>
      <c r="K3" s="55"/>
    </row>
    <row r="4" spans="1:11" x14ac:dyDescent="0.25">
      <c r="A4" s="53" t="s">
        <v>49</v>
      </c>
      <c r="B4" s="54"/>
      <c r="C4" s="54"/>
      <c r="D4" s="54"/>
      <c r="E4" s="54"/>
      <c r="F4" s="54"/>
      <c r="G4" s="54"/>
      <c r="H4" s="54"/>
      <c r="I4" s="54"/>
      <c r="J4" s="54"/>
      <c r="K4" s="55"/>
    </row>
    <row r="5" spans="1:11" ht="30" x14ac:dyDescent="0.25">
      <c r="A5" s="17" t="s">
        <v>4</v>
      </c>
      <c r="B5" s="52" t="s">
        <v>70</v>
      </c>
      <c r="C5" s="52"/>
      <c r="D5" s="52"/>
      <c r="E5" s="52" t="s">
        <v>50</v>
      </c>
      <c r="F5" s="52"/>
      <c r="G5" s="52"/>
      <c r="H5" s="18"/>
      <c r="I5" s="18"/>
      <c r="J5" s="18"/>
      <c r="K5" s="19"/>
    </row>
    <row r="6" spans="1:11" x14ac:dyDescent="0.25">
      <c r="A6" s="56" t="s">
        <v>6</v>
      </c>
      <c r="B6" s="56" t="s">
        <v>51</v>
      </c>
      <c r="C6" s="56" t="s">
        <v>8</v>
      </c>
      <c r="D6" s="50" t="s">
        <v>9</v>
      </c>
      <c r="E6" s="51"/>
      <c r="F6" s="58" t="s">
        <v>10</v>
      </c>
      <c r="G6" s="59"/>
      <c r="H6" s="48" t="s">
        <v>11</v>
      </c>
      <c r="I6" s="49"/>
      <c r="J6" s="50" t="s">
        <v>12</v>
      </c>
      <c r="K6" s="51"/>
    </row>
    <row r="7" spans="1:11" ht="25.5" x14ac:dyDescent="0.25">
      <c r="A7" s="45"/>
      <c r="B7" s="57"/>
      <c r="C7" s="57"/>
      <c r="D7" s="2" t="s">
        <v>13</v>
      </c>
      <c r="E7" s="3" t="s">
        <v>14</v>
      </c>
      <c r="F7" s="2" t="s">
        <v>13</v>
      </c>
      <c r="G7" s="3" t="s">
        <v>14</v>
      </c>
      <c r="H7" s="2" t="s">
        <v>13</v>
      </c>
      <c r="I7" s="3" t="s">
        <v>14</v>
      </c>
      <c r="J7" s="4" t="s">
        <v>13</v>
      </c>
      <c r="K7" s="4" t="s">
        <v>14</v>
      </c>
    </row>
    <row r="8" spans="1:11" x14ac:dyDescent="0.25">
      <c r="A8" s="14">
        <v>1</v>
      </c>
      <c r="B8" s="6" t="s">
        <v>15</v>
      </c>
      <c r="C8" s="6" t="s">
        <v>16</v>
      </c>
      <c r="D8" s="15">
        <v>22.57</v>
      </c>
      <c r="E8" s="7">
        <f>D8*E25/D25</f>
        <v>27.127403846153847</v>
      </c>
      <c r="F8" s="7">
        <v>7.8</v>
      </c>
      <c r="G8" s="20">
        <f>F8*G21/F21</f>
        <v>30.528375733855185</v>
      </c>
      <c r="H8" s="7">
        <v>86.7</v>
      </c>
      <c r="I8" s="7">
        <f>H8*I10/H10</f>
        <v>78.818181818181813</v>
      </c>
      <c r="J8" s="7">
        <f t="shared" ref="J8:J9" si="0">SUM(D8+F8+H8)</f>
        <v>117.07000000000001</v>
      </c>
      <c r="K8" s="9">
        <f>SUM(E8+G8+I8)</f>
        <v>136.47396139819085</v>
      </c>
    </row>
    <row r="9" spans="1:11" x14ac:dyDescent="0.25">
      <c r="A9" s="14">
        <v>2</v>
      </c>
      <c r="B9" s="6" t="s">
        <v>17</v>
      </c>
      <c r="C9" s="6" t="s">
        <v>18</v>
      </c>
      <c r="D9" s="15">
        <v>23.9</v>
      </c>
      <c r="E9" s="7">
        <f>D9*E25/D25</f>
        <v>28.72596153846154</v>
      </c>
      <c r="F9" s="7">
        <v>61.55</v>
      </c>
      <c r="G9" s="7">
        <f>F9*G21/F21</f>
        <v>240.90019569471622</v>
      </c>
      <c r="H9" s="7">
        <v>0</v>
      </c>
      <c r="I9" s="7">
        <f>H9*I10/H10</f>
        <v>0</v>
      </c>
      <c r="J9" s="7">
        <f t="shared" si="0"/>
        <v>85.449999999999989</v>
      </c>
      <c r="K9" s="9">
        <f>SUM(E9+G9+I9)</f>
        <v>269.62615723317776</v>
      </c>
    </row>
    <row r="10" spans="1:11" x14ac:dyDescent="0.25">
      <c r="A10" s="5">
        <v>3</v>
      </c>
      <c r="B10" s="21" t="s">
        <v>52</v>
      </c>
      <c r="C10" s="21" t="s">
        <v>53</v>
      </c>
      <c r="D10" s="7">
        <v>85</v>
      </c>
      <c r="E10" s="7">
        <f>D10*E25/D25</f>
        <v>102.16346153846153</v>
      </c>
      <c r="F10" s="7">
        <v>73.75</v>
      </c>
      <c r="G10" s="20">
        <f>F10*G21/F21</f>
        <v>288.64970645792562</v>
      </c>
      <c r="H10" s="7">
        <v>220</v>
      </c>
      <c r="I10" s="16">
        <v>200</v>
      </c>
      <c r="J10" s="9">
        <v>378.75</v>
      </c>
      <c r="K10" s="7">
        <f>SUM(E10+G10+I10)</f>
        <v>590.81316799638716</v>
      </c>
    </row>
    <row r="11" spans="1:11" x14ac:dyDescent="0.25">
      <c r="A11" s="14">
        <v>4</v>
      </c>
      <c r="B11" s="6" t="s">
        <v>19</v>
      </c>
      <c r="C11" s="6" t="s">
        <v>20</v>
      </c>
      <c r="D11" s="15">
        <v>110.955</v>
      </c>
      <c r="E11" s="7">
        <f>D11*E25/D25</f>
        <v>133.359375</v>
      </c>
      <c r="F11" s="7">
        <v>40.6</v>
      </c>
      <c r="G11" s="7">
        <f>F11*G21/F21</f>
        <v>158.90410958904107</v>
      </c>
      <c r="H11" s="7">
        <v>122.5</v>
      </c>
      <c r="I11" s="7">
        <f>H11*I10/H10</f>
        <v>111.36363636363636</v>
      </c>
      <c r="J11" s="7">
        <f t="shared" ref="J11" si="1">SUM(D11+F11+H11)</f>
        <v>274.05500000000001</v>
      </c>
      <c r="K11" s="9">
        <f>SUM(E11+G11+I11)</f>
        <v>403.62712095267744</v>
      </c>
    </row>
    <row r="12" spans="1:11" x14ac:dyDescent="0.25">
      <c r="A12" s="5">
        <v>5</v>
      </c>
      <c r="B12" s="21" t="s">
        <v>54</v>
      </c>
      <c r="C12" s="21" t="s">
        <v>55</v>
      </c>
      <c r="D12" s="7">
        <v>45</v>
      </c>
      <c r="E12" s="20">
        <f>D12*E25/D25</f>
        <v>54.08653846153846</v>
      </c>
      <c r="F12" s="7">
        <v>10.4</v>
      </c>
      <c r="G12" s="7">
        <f>F12*G21/F21</f>
        <v>40.704500978473575</v>
      </c>
      <c r="H12" s="7">
        <v>20</v>
      </c>
      <c r="I12" s="20">
        <f>H12*I10/H10</f>
        <v>18.181818181818183</v>
      </c>
      <c r="J12" s="9">
        <f>SUM(D12+F12+H12)</f>
        <v>75.400000000000006</v>
      </c>
      <c r="K12" s="9">
        <f>SUM(E12+G12+I12)</f>
        <v>112.97285762183023</v>
      </c>
    </row>
    <row r="13" spans="1:11" x14ac:dyDescent="0.25">
      <c r="A13" s="14">
        <v>6</v>
      </c>
      <c r="B13" s="6" t="s">
        <v>21</v>
      </c>
      <c r="C13" s="6" t="s">
        <v>22</v>
      </c>
      <c r="D13" s="15">
        <v>81.787000000000006</v>
      </c>
      <c r="E13" s="7">
        <f>D13*E25/D25</f>
        <v>98.301682692307693</v>
      </c>
      <c r="F13" s="7">
        <v>37.75</v>
      </c>
      <c r="G13" s="7">
        <f>F13*G21/F21</f>
        <v>147.74951076320937</v>
      </c>
      <c r="H13" s="7">
        <v>0</v>
      </c>
      <c r="I13" s="7">
        <f>H13*I10/H10</f>
        <v>0</v>
      </c>
      <c r="J13" s="7">
        <f t="shared" ref="J13:J25" si="2">SUM(D13+F13+H13)</f>
        <v>119.53700000000001</v>
      </c>
      <c r="K13" s="9">
        <f t="shared" ref="K13:K25" si="3">E13+G13+I13</f>
        <v>246.05119345551708</v>
      </c>
    </row>
    <row r="14" spans="1:11" x14ac:dyDescent="0.25">
      <c r="A14" s="14">
        <v>7</v>
      </c>
      <c r="B14" s="6" t="s">
        <v>23</v>
      </c>
      <c r="C14" s="6" t="s">
        <v>24</v>
      </c>
      <c r="D14" s="22">
        <v>60</v>
      </c>
      <c r="E14" s="7">
        <f>D14*E25/D25</f>
        <v>72.115384615384613</v>
      </c>
      <c r="F14" s="11">
        <v>25</v>
      </c>
      <c r="G14" s="7">
        <f>F14*G21/F21</f>
        <v>97.847358121330714</v>
      </c>
      <c r="H14" s="11">
        <v>0</v>
      </c>
      <c r="I14" s="7">
        <f>H14*I10/H10</f>
        <v>0</v>
      </c>
      <c r="J14" s="11">
        <f t="shared" si="2"/>
        <v>85</v>
      </c>
      <c r="K14" s="9">
        <f t="shared" si="3"/>
        <v>169.96274273671531</v>
      </c>
    </row>
    <row r="15" spans="1:11" x14ac:dyDescent="0.25">
      <c r="A15" s="14">
        <v>8</v>
      </c>
      <c r="B15" s="6" t="s">
        <v>27</v>
      </c>
      <c r="C15" s="6" t="s">
        <v>28</v>
      </c>
      <c r="D15" s="15">
        <v>53.28</v>
      </c>
      <c r="E15" s="7">
        <f>D15*E25/D25</f>
        <v>64.038461538461533</v>
      </c>
      <c r="F15" s="7">
        <v>66.2</v>
      </c>
      <c r="G15" s="7">
        <f>F15*G21/F21</f>
        <v>259.09980430528373</v>
      </c>
      <c r="H15" s="7">
        <v>177.5</v>
      </c>
      <c r="I15" s="7">
        <f>H15*I10/H10</f>
        <v>161.36363636363637</v>
      </c>
      <c r="J15" s="7">
        <f t="shared" si="2"/>
        <v>296.98</v>
      </c>
      <c r="K15" s="9">
        <f t="shared" si="3"/>
        <v>484.50190220738165</v>
      </c>
    </row>
    <row r="16" spans="1:11" x14ac:dyDescent="0.25">
      <c r="A16" s="5">
        <v>9</v>
      </c>
      <c r="B16" s="21" t="s">
        <v>56</v>
      </c>
      <c r="C16" s="21" t="s">
        <v>57</v>
      </c>
      <c r="D16" s="7">
        <v>100</v>
      </c>
      <c r="E16" s="7">
        <f>D16*E25/D25</f>
        <v>120.19230769230769</v>
      </c>
      <c r="F16" s="7">
        <v>9.0500000000000007</v>
      </c>
      <c r="G16" s="7">
        <f>F16*G21/F21</f>
        <v>35.420743639921717</v>
      </c>
      <c r="H16" s="7">
        <v>53.3</v>
      </c>
      <c r="I16" s="7">
        <f>H16*I10/H10</f>
        <v>48.454545454545453</v>
      </c>
      <c r="J16" s="9">
        <f t="shared" si="2"/>
        <v>162.35</v>
      </c>
      <c r="K16" s="9">
        <f t="shared" si="3"/>
        <v>204.06759678677486</v>
      </c>
    </row>
    <row r="17" spans="1:11" x14ac:dyDescent="0.25">
      <c r="A17" s="14">
        <v>10</v>
      </c>
      <c r="B17" s="13" t="s">
        <v>29</v>
      </c>
      <c r="C17" s="13" t="s">
        <v>30</v>
      </c>
      <c r="D17" s="15">
        <v>142.30000000000001</v>
      </c>
      <c r="E17" s="7">
        <f>D17*E25/D25</f>
        <v>171.03365384615384</v>
      </c>
      <c r="F17" s="7">
        <v>11.7</v>
      </c>
      <c r="G17" s="7">
        <f>F17*G21/F21</f>
        <v>45.792563600782778</v>
      </c>
      <c r="H17" s="7">
        <v>120</v>
      </c>
      <c r="I17" s="7">
        <f>H17*I10/H10</f>
        <v>109.09090909090909</v>
      </c>
      <c r="J17" s="7">
        <f t="shared" si="2"/>
        <v>274</v>
      </c>
      <c r="K17" s="9">
        <f t="shared" si="3"/>
        <v>325.91712653784572</v>
      </c>
    </row>
    <row r="18" spans="1:11" x14ac:dyDescent="0.25">
      <c r="A18" s="14">
        <v>11</v>
      </c>
      <c r="B18" s="6" t="s">
        <v>31</v>
      </c>
      <c r="C18" s="6" t="s">
        <v>32</v>
      </c>
      <c r="D18" s="15">
        <v>148.75</v>
      </c>
      <c r="E18" s="7">
        <f>D18*E25/D25</f>
        <v>178.78605769230768</v>
      </c>
      <c r="F18" s="7">
        <v>45.55</v>
      </c>
      <c r="G18" s="7">
        <f>F18*G21/F21</f>
        <v>178.27788649706457</v>
      </c>
      <c r="H18" s="7">
        <v>200</v>
      </c>
      <c r="I18" s="7">
        <f>H18*I10/H10</f>
        <v>181.81818181818181</v>
      </c>
      <c r="J18" s="7">
        <f t="shared" si="2"/>
        <v>394.3</v>
      </c>
      <c r="K18" s="7">
        <f t="shared" si="3"/>
        <v>538.88212600755401</v>
      </c>
    </row>
    <row r="19" spans="1:11" x14ac:dyDescent="0.25">
      <c r="A19" s="14">
        <v>12</v>
      </c>
      <c r="B19" s="6" t="s">
        <v>33</v>
      </c>
      <c r="C19" s="6" t="s">
        <v>34</v>
      </c>
      <c r="D19" s="15">
        <v>91.59</v>
      </c>
      <c r="E19" s="7">
        <f>D19*E25/D25</f>
        <v>110.08413461538461</v>
      </c>
      <c r="F19" s="7">
        <v>0</v>
      </c>
      <c r="G19" s="7">
        <f>F19*G21/F21</f>
        <v>0</v>
      </c>
      <c r="H19" s="7">
        <v>0</v>
      </c>
      <c r="I19" s="7">
        <f>H19*I10/H10</f>
        <v>0</v>
      </c>
      <c r="J19" s="7">
        <f t="shared" si="2"/>
        <v>91.59</v>
      </c>
      <c r="K19" s="9">
        <f t="shared" si="3"/>
        <v>110.08413461538461</v>
      </c>
    </row>
    <row r="20" spans="1:11" x14ac:dyDescent="0.25">
      <c r="A20" s="14">
        <v>13</v>
      </c>
      <c r="B20" s="6" t="s">
        <v>35</v>
      </c>
      <c r="C20" s="6" t="s">
        <v>36</v>
      </c>
      <c r="D20" s="15">
        <v>10</v>
      </c>
      <c r="E20" s="7">
        <f>D20*E25/D25</f>
        <v>12.01923076923077</v>
      </c>
      <c r="F20" s="7">
        <v>4.7</v>
      </c>
      <c r="G20" s="7">
        <f>F20*G21/F21</f>
        <v>18.395303326810176</v>
      </c>
      <c r="H20" s="7">
        <v>0</v>
      </c>
      <c r="I20" s="7">
        <f>H20*I10/H10</f>
        <v>0</v>
      </c>
      <c r="J20" s="7">
        <f t="shared" si="2"/>
        <v>14.7</v>
      </c>
      <c r="K20" s="9">
        <f t="shared" si="3"/>
        <v>30.414534096040946</v>
      </c>
    </row>
    <row r="21" spans="1:11" x14ac:dyDescent="0.25">
      <c r="A21" s="14">
        <v>14</v>
      </c>
      <c r="B21" s="6" t="s">
        <v>37</v>
      </c>
      <c r="C21" s="6" t="s">
        <v>38</v>
      </c>
      <c r="D21" s="15">
        <v>211.72499999999999</v>
      </c>
      <c r="E21" s="7">
        <f>D21*E25/D25</f>
        <v>254.47716346153845</v>
      </c>
      <c r="F21" s="7">
        <v>76.650000000000006</v>
      </c>
      <c r="G21" s="16">
        <v>300</v>
      </c>
      <c r="H21" s="7">
        <v>190</v>
      </c>
      <c r="I21" s="7">
        <f>H21*I10/H10</f>
        <v>172.72727272727272</v>
      </c>
      <c r="J21" s="7">
        <f t="shared" si="2"/>
        <v>478.375</v>
      </c>
      <c r="K21" s="7">
        <f t="shared" si="3"/>
        <v>727.2044361888112</v>
      </c>
    </row>
    <row r="22" spans="1:11" x14ac:dyDescent="0.25">
      <c r="A22" s="14">
        <v>15</v>
      </c>
      <c r="B22" s="6" t="s">
        <v>39</v>
      </c>
      <c r="C22" s="6" t="s">
        <v>40</v>
      </c>
      <c r="D22" s="15">
        <v>235.95</v>
      </c>
      <c r="E22" s="7">
        <f>D22*E25/D25</f>
        <v>283.59375</v>
      </c>
      <c r="F22" s="7">
        <v>48.2</v>
      </c>
      <c r="G22" s="7">
        <f>F22*G21/F21</f>
        <v>188.64970645792562</v>
      </c>
      <c r="H22" s="7">
        <v>205</v>
      </c>
      <c r="I22" s="7">
        <f>H22*I10/H10</f>
        <v>186.36363636363637</v>
      </c>
      <c r="J22" s="9">
        <f t="shared" si="2"/>
        <v>489.15</v>
      </c>
      <c r="K22" s="7">
        <f t="shared" si="3"/>
        <v>658.60709282156199</v>
      </c>
    </row>
    <row r="23" spans="1:11" x14ac:dyDescent="0.25">
      <c r="A23" s="14">
        <v>16</v>
      </c>
      <c r="B23" s="6" t="s">
        <v>41</v>
      </c>
      <c r="C23" s="6" t="s">
        <v>42</v>
      </c>
      <c r="D23" s="15">
        <v>54.31</v>
      </c>
      <c r="E23" s="7">
        <f>D23*E25/D25</f>
        <v>65.276442307692307</v>
      </c>
      <c r="F23" s="7">
        <v>1.25</v>
      </c>
      <c r="G23" s="7">
        <f>F23*G21/F21</f>
        <v>4.8923679060665357</v>
      </c>
      <c r="H23" s="7">
        <v>85</v>
      </c>
      <c r="I23" s="7">
        <f>H23*I10/H10</f>
        <v>77.272727272727266</v>
      </c>
      <c r="J23" s="9">
        <f t="shared" si="2"/>
        <v>140.56</v>
      </c>
      <c r="K23" s="9">
        <f t="shared" si="3"/>
        <v>147.44153748648611</v>
      </c>
    </row>
    <row r="24" spans="1:11" x14ac:dyDescent="0.25">
      <c r="A24" s="14">
        <v>17</v>
      </c>
      <c r="B24" s="6" t="s">
        <v>43</v>
      </c>
      <c r="C24" s="6" t="s">
        <v>44</v>
      </c>
      <c r="D24" s="15">
        <v>273.02499999999998</v>
      </c>
      <c r="E24" s="7">
        <f>D24*E25/D25</f>
        <v>328.15504807692309</v>
      </c>
      <c r="F24" s="7">
        <v>0</v>
      </c>
      <c r="G24" s="7">
        <f>F24*G21/F21</f>
        <v>0</v>
      </c>
      <c r="H24" s="7">
        <v>0</v>
      </c>
      <c r="I24" s="7">
        <f>H24*I10/H10</f>
        <v>0</v>
      </c>
      <c r="J24" s="9">
        <f t="shared" si="2"/>
        <v>273.02499999999998</v>
      </c>
      <c r="K24" s="9">
        <f t="shared" si="3"/>
        <v>328.15504807692309</v>
      </c>
    </row>
    <row r="25" spans="1:11" x14ac:dyDescent="0.25">
      <c r="A25" s="14">
        <v>18</v>
      </c>
      <c r="B25" s="6" t="s">
        <v>45</v>
      </c>
      <c r="C25" s="6" t="s">
        <v>46</v>
      </c>
      <c r="D25" s="15">
        <v>416</v>
      </c>
      <c r="E25" s="16">
        <v>500</v>
      </c>
      <c r="F25" s="7">
        <v>13.85</v>
      </c>
      <c r="G25" s="7">
        <f>F25*G21/F21</f>
        <v>54.207436399217215</v>
      </c>
      <c r="H25" s="7">
        <v>20</v>
      </c>
      <c r="I25" s="7">
        <f>H25*I10/H10</f>
        <v>18.181818181818183</v>
      </c>
      <c r="J25" s="9">
        <f t="shared" si="2"/>
        <v>449.85</v>
      </c>
      <c r="K25" s="7">
        <f t="shared" si="3"/>
        <v>572.38925458103529</v>
      </c>
    </row>
    <row r="27" spans="1:11" x14ac:dyDescent="0.25">
      <c r="A27" s="35" t="s">
        <v>71</v>
      </c>
      <c r="B27" s="35"/>
      <c r="C27" s="35"/>
      <c r="D27" s="35"/>
      <c r="E27" s="30"/>
    </row>
    <row r="29" spans="1:11" x14ac:dyDescent="0.25">
      <c r="A29" s="35" t="s">
        <v>72</v>
      </c>
      <c r="B29" s="35"/>
      <c r="C29" s="35"/>
      <c r="D29" s="35"/>
      <c r="E29" s="35"/>
    </row>
  </sheetData>
  <sheetProtection algorithmName="SHA-512" hashValue="oZsxZfyFDRsnvWvERFBgsnIR7HEuDQm/W9hESutGOrGn32lizxYLi66l7IxLMkacDWE60V72nAp5JP+Of286vA==" saltValue="+U/STtcSGxTDLcCaXgoc0A==" spinCount="100000" sheet="1" objects="1" scenarios="1"/>
  <mergeCells count="15">
    <mergeCell ref="A1:K1"/>
    <mergeCell ref="A2:K2"/>
    <mergeCell ref="A3:K3"/>
    <mergeCell ref="A4:K4"/>
    <mergeCell ref="E5:G5"/>
    <mergeCell ref="H6:I6"/>
    <mergeCell ref="J6:K6"/>
    <mergeCell ref="B5:D5"/>
    <mergeCell ref="A27:D27"/>
    <mergeCell ref="A29:E29"/>
    <mergeCell ref="A6:A7"/>
    <mergeCell ref="B6:B7"/>
    <mergeCell ref="C6:C7"/>
    <mergeCell ref="D6:E6"/>
    <mergeCell ref="F6:G6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K13"/>
  <sheetViews>
    <sheetView workbookViewId="0">
      <selection activeCell="H20" sqref="H20"/>
    </sheetView>
  </sheetViews>
  <sheetFormatPr defaultRowHeight="15" x14ac:dyDescent="0.25"/>
  <cols>
    <col min="3" max="3" width="10.5703125" customWidth="1"/>
  </cols>
  <sheetData>
    <row r="1" spans="1:11" x14ac:dyDescent="0.2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8"/>
    </row>
    <row r="2" spans="1:11" x14ac:dyDescent="0.25">
      <c r="A2" s="39" t="s">
        <v>58</v>
      </c>
      <c r="B2" s="40"/>
      <c r="C2" s="40"/>
      <c r="D2" s="40"/>
      <c r="E2" s="40"/>
      <c r="F2" s="40"/>
      <c r="G2" s="40"/>
      <c r="H2" s="40"/>
      <c r="I2" s="40"/>
      <c r="J2" s="40"/>
      <c r="K2" s="41"/>
    </row>
    <row r="3" spans="1:11" x14ac:dyDescent="0.25">
      <c r="A3" s="39" t="s">
        <v>59</v>
      </c>
      <c r="B3" s="40"/>
      <c r="C3" s="40"/>
      <c r="D3" s="40"/>
      <c r="E3" s="40"/>
      <c r="F3" s="40"/>
      <c r="G3" s="40"/>
      <c r="H3" s="40"/>
      <c r="I3" s="40"/>
      <c r="J3" s="40"/>
      <c r="K3" s="41"/>
    </row>
    <row r="4" spans="1:11" x14ac:dyDescent="0.25">
      <c r="A4" s="39" t="s">
        <v>60</v>
      </c>
      <c r="B4" s="40"/>
      <c r="C4" s="40"/>
      <c r="D4" s="40"/>
      <c r="E4" s="40"/>
      <c r="F4" s="40"/>
      <c r="G4" s="40"/>
      <c r="H4" s="40"/>
      <c r="I4" s="40"/>
      <c r="J4" s="40"/>
      <c r="K4" s="41"/>
    </row>
    <row r="5" spans="1:11" ht="30" x14ac:dyDescent="0.25">
      <c r="A5" s="1" t="s">
        <v>4</v>
      </c>
      <c r="B5" s="37" t="s">
        <v>61</v>
      </c>
      <c r="C5" s="37"/>
      <c r="D5" s="37"/>
      <c r="E5" s="37"/>
      <c r="F5" s="37"/>
      <c r="G5" s="37"/>
      <c r="H5" s="37"/>
      <c r="I5" s="37"/>
      <c r="J5" s="37"/>
      <c r="K5" s="38"/>
    </row>
    <row r="6" spans="1:11" x14ac:dyDescent="0.25">
      <c r="A6" s="60" t="s">
        <v>6</v>
      </c>
      <c r="B6" s="60" t="s">
        <v>51</v>
      </c>
      <c r="C6" s="60" t="s">
        <v>8</v>
      </c>
      <c r="D6" s="60" t="s">
        <v>9</v>
      </c>
      <c r="E6" s="60"/>
      <c r="F6" s="61" t="s">
        <v>10</v>
      </c>
      <c r="G6" s="61"/>
      <c r="H6" s="48" t="s">
        <v>11</v>
      </c>
      <c r="I6" s="49"/>
      <c r="J6" s="60" t="s">
        <v>12</v>
      </c>
      <c r="K6" s="60"/>
    </row>
    <row r="7" spans="1:11" ht="25.5" x14ac:dyDescent="0.25">
      <c r="A7" s="60"/>
      <c r="B7" s="56"/>
      <c r="C7" s="56"/>
      <c r="D7" s="2" t="s">
        <v>13</v>
      </c>
      <c r="E7" s="3" t="s">
        <v>14</v>
      </c>
      <c r="F7" s="2" t="s">
        <v>13</v>
      </c>
      <c r="G7" s="3" t="s">
        <v>14</v>
      </c>
      <c r="H7" s="2" t="s">
        <v>13</v>
      </c>
      <c r="I7" s="3" t="s">
        <v>14</v>
      </c>
      <c r="J7" s="2" t="s">
        <v>13</v>
      </c>
      <c r="K7" s="2" t="s">
        <v>14</v>
      </c>
    </row>
    <row r="8" spans="1:11" x14ac:dyDescent="0.25">
      <c r="A8" s="14">
        <v>1</v>
      </c>
      <c r="B8" s="6" t="s">
        <v>21</v>
      </c>
      <c r="C8" s="6" t="s">
        <v>22</v>
      </c>
      <c r="D8" s="15">
        <v>81.787000000000006</v>
      </c>
      <c r="E8" s="20">
        <f>D8*E9/D9</f>
        <v>287.37526352775825</v>
      </c>
      <c r="F8" s="7">
        <v>37.75</v>
      </c>
      <c r="G8" s="16">
        <v>300</v>
      </c>
      <c r="H8" s="7">
        <v>0</v>
      </c>
      <c r="I8" s="7">
        <f>H8*I9/H9</f>
        <v>0</v>
      </c>
      <c r="J8" s="7">
        <f t="shared" ref="J8:J9" si="0">SUM(D8+F8+H8)</f>
        <v>119.53700000000001</v>
      </c>
      <c r="K8" s="7">
        <f>E8+G8+I8</f>
        <v>587.37526352775831</v>
      </c>
    </row>
    <row r="9" spans="1:11" x14ac:dyDescent="0.25">
      <c r="A9" s="14">
        <v>2</v>
      </c>
      <c r="B9" s="6" t="s">
        <v>29</v>
      </c>
      <c r="C9" s="6" t="s">
        <v>30</v>
      </c>
      <c r="D9" s="15">
        <v>142.30000000000001</v>
      </c>
      <c r="E9" s="16">
        <v>500</v>
      </c>
      <c r="F9" s="7">
        <v>11.7</v>
      </c>
      <c r="G9" s="23">
        <f>F9*G8/F8</f>
        <v>92.980132450331126</v>
      </c>
      <c r="H9" s="7">
        <v>120</v>
      </c>
      <c r="I9" s="16">
        <v>200</v>
      </c>
      <c r="J9" s="7">
        <f t="shared" si="0"/>
        <v>274</v>
      </c>
      <c r="K9" s="7">
        <f>E9+G9+I9</f>
        <v>792.9801324503311</v>
      </c>
    </row>
    <row r="11" spans="1:11" x14ac:dyDescent="0.25">
      <c r="A11" s="35" t="s">
        <v>71</v>
      </c>
      <c r="B11" s="35"/>
      <c r="C11" s="35"/>
      <c r="D11" s="35"/>
      <c r="E11" s="30"/>
    </row>
    <row r="13" spans="1:11" x14ac:dyDescent="0.25">
      <c r="A13" s="35" t="s">
        <v>72</v>
      </c>
      <c r="B13" s="35"/>
      <c r="C13" s="35"/>
      <c r="D13" s="35"/>
      <c r="E13" s="35"/>
    </row>
  </sheetData>
  <sheetProtection algorithmName="SHA-512" hashValue="oghxMtwPZAYzrmMKYcj1CrtNCloVpK+qrBQyxpYfgvePvpwFu/0NuVuiyWX7QnI9XVFIl/RtnnTPg99G8YyESQ==" saltValue="L0DEG4gGL1G+Dcj05ppLMQ==" spinCount="100000" sheet="1" objects="1" scenarios="1"/>
  <mergeCells count="14">
    <mergeCell ref="H6:I6"/>
    <mergeCell ref="J6:K6"/>
    <mergeCell ref="A11:D11"/>
    <mergeCell ref="A13:E13"/>
    <mergeCell ref="A1:K1"/>
    <mergeCell ref="A2:K2"/>
    <mergeCell ref="A3:K3"/>
    <mergeCell ref="A4:K4"/>
    <mergeCell ref="B5:K5"/>
    <mergeCell ref="A6:A7"/>
    <mergeCell ref="B6:B7"/>
    <mergeCell ref="C6:C7"/>
    <mergeCell ref="D6:E6"/>
    <mergeCell ref="F6:G6"/>
  </mergeCells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K20"/>
  <sheetViews>
    <sheetView workbookViewId="0">
      <selection activeCell="H20" sqref="H20"/>
    </sheetView>
  </sheetViews>
  <sheetFormatPr defaultRowHeight="15" x14ac:dyDescent="0.25"/>
  <sheetData>
    <row r="1" spans="1:11" x14ac:dyDescent="0.2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8"/>
    </row>
    <row r="2" spans="1:11" x14ac:dyDescent="0.25">
      <c r="A2" s="39" t="s">
        <v>47</v>
      </c>
      <c r="B2" s="40"/>
      <c r="C2" s="40"/>
      <c r="D2" s="40"/>
      <c r="E2" s="40"/>
      <c r="F2" s="40"/>
      <c r="G2" s="40"/>
      <c r="H2" s="40"/>
      <c r="I2" s="40"/>
      <c r="J2" s="40"/>
      <c r="K2" s="41"/>
    </row>
    <row r="3" spans="1:11" x14ac:dyDescent="0.25">
      <c r="A3" s="39" t="s">
        <v>62</v>
      </c>
      <c r="B3" s="40"/>
      <c r="C3" s="40"/>
      <c r="D3" s="40"/>
      <c r="E3" s="40"/>
      <c r="F3" s="40"/>
      <c r="G3" s="40"/>
      <c r="H3" s="40"/>
      <c r="I3" s="40"/>
      <c r="J3" s="40"/>
      <c r="K3" s="41"/>
    </row>
    <row r="4" spans="1:11" x14ac:dyDescent="0.25">
      <c r="A4" s="39" t="s">
        <v>63</v>
      </c>
      <c r="B4" s="40"/>
      <c r="C4" s="40"/>
      <c r="D4" s="40"/>
      <c r="E4" s="40"/>
      <c r="F4" s="40"/>
      <c r="G4" s="40"/>
      <c r="H4" s="40"/>
      <c r="I4" s="40"/>
      <c r="J4" s="40"/>
      <c r="K4" s="41"/>
    </row>
    <row r="5" spans="1:11" ht="30" x14ac:dyDescent="0.25">
      <c r="A5" s="1" t="s">
        <v>4</v>
      </c>
      <c r="B5" s="37" t="s">
        <v>64</v>
      </c>
      <c r="C5" s="37"/>
      <c r="D5" s="37"/>
      <c r="E5" s="37"/>
      <c r="F5" s="37"/>
      <c r="G5" s="37"/>
      <c r="H5" s="37"/>
      <c r="I5" s="37"/>
      <c r="J5" s="37"/>
      <c r="K5" s="38"/>
    </row>
    <row r="6" spans="1:11" x14ac:dyDescent="0.25">
      <c r="A6" s="60" t="s">
        <v>6</v>
      </c>
      <c r="B6" s="60" t="s">
        <v>51</v>
      </c>
      <c r="C6" s="60" t="s">
        <v>8</v>
      </c>
      <c r="D6" s="60" t="s">
        <v>9</v>
      </c>
      <c r="E6" s="60"/>
      <c r="F6" s="61" t="s">
        <v>10</v>
      </c>
      <c r="G6" s="61"/>
      <c r="H6" s="48" t="s">
        <v>11</v>
      </c>
      <c r="I6" s="49"/>
      <c r="J6" s="60" t="s">
        <v>12</v>
      </c>
      <c r="K6" s="60"/>
    </row>
    <row r="7" spans="1:11" ht="25.5" x14ac:dyDescent="0.25">
      <c r="A7" s="60"/>
      <c r="B7" s="60"/>
      <c r="C7" s="60"/>
      <c r="D7" s="2" t="s">
        <v>13</v>
      </c>
      <c r="E7" s="3" t="s">
        <v>14</v>
      </c>
      <c r="F7" s="2" t="s">
        <v>13</v>
      </c>
      <c r="G7" s="3" t="s">
        <v>14</v>
      </c>
      <c r="H7" s="2" t="s">
        <v>13</v>
      </c>
      <c r="I7" s="3" t="s">
        <v>14</v>
      </c>
      <c r="J7" s="2" t="s">
        <v>13</v>
      </c>
      <c r="K7" s="2" t="s">
        <v>14</v>
      </c>
    </row>
    <row r="8" spans="1:11" x14ac:dyDescent="0.25">
      <c r="A8" s="5">
        <v>1</v>
      </c>
      <c r="B8" s="21" t="s">
        <v>15</v>
      </c>
      <c r="C8" s="21" t="s">
        <v>16</v>
      </c>
      <c r="D8" s="7">
        <v>22.57</v>
      </c>
      <c r="E8" s="7">
        <f>D8*E16/D16</f>
        <v>27.127403846153847</v>
      </c>
      <c r="F8" s="7">
        <v>7.8</v>
      </c>
      <c r="G8" s="7">
        <f>F8*G13/F13</f>
        <v>30.528375733855185</v>
      </c>
      <c r="H8" s="7">
        <v>86.7</v>
      </c>
      <c r="I8" s="7">
        <f>H8*I14/H14</f>
        <v>84.58536585365853</v>
      </c>
      <c r="J8" s="7">
        <f t="shared" ref="J8:J16" si="0">SUM(D8+F8+H8)</f>
        <v>117.07000000000001</v>
      </c>
      <c r="K8" s="7">
        <f t="shared" ref="K8:K16" si="1">E8+G8+I8</f>
        <v>142.24114543366755</v>
      </c>
    </row>
    <row r="9" spans="1:11" x14ac:dyDescent="0.25">
      <c r="A9" s="14">
        <v>2</v>
      </c>
      <c r="B9" s="6" t="s">
        <v>21</v>
      </c>
      <c r="C9" s="6" t="s">
        <v>22</v>
      </c>
      <c r="D9" s="15">
        <v>81.787000000000006</v>
      </c>
      <c r="E9" s="7">
        <f>D9*E16/D16</f>
        <v>98.301682692307693</v>
      </c>
      <c r="F9" s="7">
        <v>37.75</v>
      </c>
      <c r="G9" s="20">
        <f>F9*G13/F13</f>
        <v>147.74951076320937</v>
      </c>
      <c r="H9" s="7">
        <v>0</v>
      </c>
      <c r="I9" s="7">
        <f>H9*I14/H14</f>
        <v>0</v>
      </c>
      <c r="J9" s="7">
        <f t="shared" si="0"/>
        <v>119.53700000000001</v>
      </c>
      <c r="K9" s="7">
        <f t="shared" si="1"/>
        <v>246.05119345551708</v>
      </c>
    </row>
    <row r="10" spans="1:11" x14ac:dyDescent="0.25">
      <c r="A10" s="14">
        <v>3</v>
      </c>
      <c r="B10" s="6" t="s">
        <v>23</v>
      </c>
      <c r="C10" s="6" t="s">
        <v>24</v>
      </c>
      <c r="D10" s="22">
        <v>60</v>
      </c>
      <c r="E10" s="7">
        <f>D10*E16/D16</f>
        <v>72.115384615384613</v>
      </c>
      <c r="F10" s="11">
        <v>25</v>
      </c>
      <c r="G10" s="7">
        <f>F10*G13/F13</f>
        <v>97.847358121330714</v>
      </c>
      <c r="H10" s="11">
        <v>0</v>
      </c>
      <c r="I10" s="7">
        <f>H10*I14/H14</f>
        <v>0</v>
      </c>
      <c r="J10" s="11">
        <f t="shared" si="0"/>
        <v>85</v>
      </c>
      <c r="K10" s="7">
        <f t="shared" si="1"/>
        <v>169.96274273671531</v>
      </c>
    </row>
    <row r="11" spans="1:11" x14ac:dyDescent="0.25">
      <c r="A11" s="14">
        <v>4</v>
      </c>
      <c r="B11" s="13" t="s">
        <v>29</v>
      </c>
      <c r="C11" s="13" t="s">
        <v>30</v>
      </c>
      <c r="D11" s="15">
        <v>142.30000000000001</v>
      </c>
      <c r="E11" s="7">
        <f>D11*E16/D16</f>
        <v>171.03365384615384</v>
      </c>
      <c r="F11" s="7">
        <v>11.7</v>
      </c>
      <c r="G11" s="7">
        <f>F11*G13/F13</f>
        <v>45.792563600782778</v>
      </c>
      <c r="H11" s="7">
        <v>120</v>
      </c>
      <c r="I11" s="7">
        <f>H11*I14/H14</f>
        <v>117.07317073170732</v>
      </c>
      <c r="J11" s="7">
        <f t="shared" si="0"/>
        <v>274</v>
      </c>
      <c r="K11" s="7">
        <f t="shared" si="1"/>
        <v>333.89938817864396</v>
      </c>
    </row>
    <row r="12" spans="1:11" x14ac:dyDescent="0.25">
      <c r="A12" s="14">
        <v>5</v>
      </c>
      <c r="B12" s="6" t="s">
        <v>35</v>
      </c>
      <c r="C12" s="6" t="s">
        <v>36</v>
      </c>
      <c r="D12" s="15">
        <v>10</v>
      </c>
      <c r="E12" s="11">
        <f>D12*E16/D16</f>
        <v>12.01923076923077</v>
      </c>
      <c r="F12" s="7">
        <v>4.7</v>
      </c>
      <c r="G12" s="7">
        <f>F12*G13/F13</f>
        <v>18.395303326810176</v>
      </c>
      <c r="H12" s="7">
        <v>0</v>
      </c>
      <c r="I12" s="7">
        <f>H12*I14/H14</f>
        <v>0</v>
      </c>
      <c r="J12" s="7">
        <f t="shared" si="0"/>
        <v>14.7</v>
      </c>
      <c r="K12" s="7">
        <f t="shared" si="1"/>
        <v>30.414534096040946</v>
      </c>
    </row>
    <row r="13" spans="1:11" x14ac:dyDescent="0.25">
      <c r="A13" s="14">
        <v>6</v>
      </c>
      <c r="B13" s="6" t="s">
        <v>37</v>
      </c>
      <c r="C13" s="6" t="s">
        <v>38</v>
      </c>
      <c r="D13" s="15">
        <v>211.72499999999999</v>
      </c>
      <c r="E13" s="7">
        <f>D13*E16/D16</f>
        <v>254.47716346153845</v>
      </c>
      <c r="F13" s="7">
        <v>76.650000000000006</v>
      </c>
      <c r="G13" s="16">
        <v>300</v>
      </c>
      <c r="H13" s="7">
        <v>190</v>
      </c>
      <c r="I13" s="7">
        <f>H13*I14/H14</f>
        <v>185.36585365853659</v>
      </c>
      <c r="J13" s="7">
        <f t="shared" si="0"/>
        <v>478.375</v>
      </c>
      <c r="K13" s="7">
        <f t="shared" si="1"/>
        <v>739.84301712007505</v>
      </c>
    </row>
    <row r="14" spans="1:11" x14ac:dyDescent="0.25">
      <c r="A14" s="14">
        <v>7</v>
      </c>
      <c r="B14" s="6" t="s">
        <v>39</v>
      </c>
      <c r="C14" s="6" t="s">
        <v>40</v>
      </c>
      <c r="D14" s="15">
        <v>235.95</v>
      </c>
      <c r="E14" s="20">
        <f>D14*E16/D16</f>
        <v>283.59375</v>
      </c>
      <c r="F14" s="7">
        <v>48.2</v>
      </c>
      <c r="G14" s="7">
        <f>F14*G13/F13</f>
        <v>188.64970645792562</v>
      </c>
      <c r="H14" s="7">
        <v>205</v>
      </c>
      <c r="I14" s="16">
        <v>200</v>
      </c>
      <c r="J14" s="9">
        <f t="shared" si="0"/>
        <v>489.15</v>
      </c>
      <c r="K14" s="7">
        <f t="shared" si="1"/>
        <v>672.24345645792562</v>
      </c>
    </row>
    <row r="15" spans="1:11" x14ac:dyDescent="0.25">
      <c r="A15" s="27">
        <v>8</v>
      </c>
      <c r="B15" s="6" t="s">
        <v>41</v>
      </c>
      <c r="C15" s="6" t="s">
        <v>42</v>
      </c>
      <c r="D15" s="15">
        <v>54.31</v>
      </c>
      <c r="E15" s="28">
        <f>D15*E16/D16</f>
        <v>65.276442307692307</v>
      </c>
      <c r="F15" s="7">
        <v>1.25</v>
      </c>
      <c r="G15" s="28">
        <f>F15*G13/F13</f>
        <v>4.8923679060665357</v>
      </c>
      <c r="H15" s="7">
        <v>85</v>
      </c>
      <c r="I15" s="28">
        <f>H15*I14/H14</f>
        <v>82.926829268292678</v>
      </c>
      <c r="J15" s="9">
        <f t="shared" si="0"/>
        <v>140.56</v>
      </c>
      <c r="K15" s="28">
        <f t="shared" si="1"/>
        <v>153.09563948205152</v>
      </c>
    </row>
    <row r="16" spans="1:11" x14ac:dyDescent="0.25">
      <c r="A16" s="27">
        <v>9</v>
      </c>
      <c r="B16" s="6" t="s">
        <v>45</v>
      </c>
      <c r="C16" s="6" t="s">
        <v>46</v>
      </c>
      <c r="D16" s="15">
        <v>416</v>
      </c>
      <c r="E16" s="16">
        <v>500</v>
      </c>
      <c r="F16" s="7">
        <v>13.85</v>
      </c>
      <c r="G16" s="28">
        <f>F16*G13/F13</f>
        <v>54.207436399217215</v>
      </c>
      <c r="H16" s="7">
        <v>20</v>
      </c>
      <c r="I16" s="28">
        <f>H16*I14/H14</f>
        <v>19.512195121951219</v>
      </c>
      <c r="J16" s="9">
        <f t="shared" si="0"/>
        <v>449.85</v>
      </c>
      <c r="K16" s="28">
        <f t="shared" si="1"/>
        <v>573.71963152116837</v>
      </c>
    </row>
    <row r="18" spans="1:5" x14ac:dyDescent="0.25">
      <c r="A18" s="35" t="s">
        <v>71</v>
      </c>
      <c r="B18" s="35"/>
      <c r="C18" s="35"/>
      <c r="D18" s="35"/>
      <c r="E18" s="30"/>
    </row>
    <row r="20" spans="1:5" x14ac:dyDescent="0.25">
      <c r="A20" s="35" t="s">
        <v>72</v>
      </c>
      <c r="B20" s="35"/>
      <c r="C20" s="35"/>
      <c r="D20" s="35"/>
      <c r="E20" s="35"/>
    </row>
  </sheetData>
  <sheetProtection algorithmName="SHA-512" hashValue="qDiegFmfpy/x0uO8d6jAKyscNGA8nVZ/b4PWJReZAYyJk+1Q0QGNSiFjtP8VIheK1Jb9oKc/0rnw/5l3+Hg7dw==" saltValue="ga5KpIt0CNiYtbm/UW4lEg==" spinCount="100000" sheet="1" objects="1" scenarios="1"/>
  <mergeCells count="14">
    <mergeCell ref="H6:I6"/>
    <mergeCell ref="J6:K6"/>
    <mergeCell ref="A18:D18"/>
    <mergeCell ref="A20:E20"/>
    <mergeCell ref="A1:K1"/>
    <mergeCell ref="A2:K2"/>
    <mergeCell ref="A3:K3"/>
    <mergeCell ref="A4:K4"/>
    <mergeCell ref="B5:K5"/>
    <mergeCell ref="A6:A7"/>
    <mergeCell ref="B6:B7"/>
    <mergeCell ref="C6:C7"/>
    <mergeCell ref="D6:E6"/>
    <mergeCell ref="F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K28"/>
  <sheetViews>
    <sheetView tabSelected="1" topLeftCell="A7" workbookViewId="0">
      <selection activeCell="F38" sqref="F38"/>
    </sheetView>
  </sheetViews>
  <sheetFormatPr defaultRowHeight="15" x14ac:dyDescent="0.25"/>
  <sheetData>
    <row r="1" spans="1:11" x14ac:dyDescent="0.2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8"/>
    </row>
    <row r="2" spans="1:11" x14ac:dyDescent="0.25">
      <c r="A2" s="39" t="s">
        <v>47</v>
      </c>
      <c r="B2" s="40"/>
      <c r="C2" s="40"/>
      <c r="D2" s="40"/>
      <c r="E2" s="40"/>
      <c r="F2" s="40"/>
      <c r="G2" s="40"/>
      <c r="H2" s="40"/>
      <c r="I2" s="40"/>
      <c r="J2" s="40"/>
      <c r="K2" s="41"/>
    </row>
    <row r="3" spans="1:11" x14ac:dyDescent="0.25">
      <c r="A3" s="39" t="s">
        <v>65</v>
      </c>
      <c r="B3" s="40"/>
      <c r="C3" s="40"/>
      <c r="D3" s="40"/>
      <c r="E3" s="40"/>
      <c r="F3" s="40"/>
      <c r="G3" s="40"/>
      <c r="H3" s="40"/>
      <c r="I3" s="40"/>
      <c r="J3" s="40"/>
      <c r="K3" s="41"/>
    </row>
    <row r="4" spans="1:11" x14ac:dyDescent="0.25">
      <c r="A4" s="39" t="s">
        <v>66</v>
      </c>
      <c r="B4" s="40"/>
      <c r="C4" s="40"/>
      <c r="D4" s="40"/>
      <c r="E4" s="40"/>
      <c r="F4" s="40"/>
      <c r="G4" s="40"/>
      <c r="H4" s="40"/>
      <c r="I4" s="40"/>
      <c r="J4" s="40"/>
      <c r="K4" s="41"/>
    </row>
    <row r="5" spans="1:11" ht="30" x14ac:dyDescent="0.25">
      <c r="A5" s="1" t="s">
        <v>4</v>
      </c>
      <c r="B5" s="37" t="s">
        <v>67</v>
      </c>
      <c r="C5" s="37"/>
      <c r="D5" s="37"/>
      <c r="E5" s="37"/>
      <c r="F5" s="37"/>
      <c r="G5" s="37"/>
      <c r="H5" s="37"/>
      <c r="I5" s="37"/>
      <c r="J5" s="37"/>
      <c r="K5" s="38"/>
    </row>
    <row r="6" spans="1:11" x14ac:dyDescent="0.25">
      <c r="A6" s="60" t="s">
        <v>6</v>
      </c>
      <c r="B6" s="60" t="s">
        <v>51</v>
      </c>
      <c r="C6" s="60" t="s">
        <v>8</v>
      </c>
      <c r="D6" s="60" t="s">
        <v>9</v>
      </c>
      <c r="E6" s="60"/>
      <c r="F6" s="61" t="s">
        <v>10</v>
      </c>
      <c r="G6" s="61"/>
      <c r="H6" s="48" t="s">
        <v>11</v>
      </c>
      <c r="I6" s="49"/>
      <c r="J6" s="60" t="s">
        <v>12</v>
      </c>
      <c r="K6" s="60"/>
    </row>
    <row r="7" spans="1:11" ht="25.5" x14ac:dyDescent="0.25">
      <c r="A7" s="60"/>
      <c r="B7" s="56"/>
      <c r="C7" s="56"/>
      <c r="D7" s="2" t="s">
        <v>13</v>
      </c>
      <c r="E7" s="3" t="s">
        <v>14</v>
      </c>
      <c r="F7" s="2" t="s">
        <v>13</v>
      </c>
      <c r="G7" s="3" t="s">
        <v>14</v>
      </c>
      <c r="H7" s="2" t="s">
        <v>13</v>
      </c>
      <c r="I7" s="3" t="s">
        <v>14</v>
      </c>
      <c r="J7" s="2" t="s">
        <v>13</v>
      </c>
      <c r="K7" s="2" t="s">
        <v>14</v>
      </c>
    </row>
    <row r="8" spans="1:11" x14ac:dyDescent="0.25">
      <c r="A8" s="14">
        <v>1</v>
      </c>
      <c r="B8" s="6" t="s">
        <v>68</v>
      </c>
      <c r="C8" s="6" t="s">
        <v>69</v>
      </c>
      <c r="D8" s="15">
        <v>34.232500000000002</v>
      </c>
      <c r="E8" s="7">
        <f>D8*E24/D24</f>
        <v>41.144831730769234</v>
      </c>
      <c r="F8" s="7">
        <v>7.15</v>
      </c>
      <c r="G8" s="7">
        <f>F8*G15/F15</f>
        <v>15.212765957446809</v>
      </c>
      <c r="H8" s="7">
        <v>0</v>
      </c>
      <c r="I8" s="7">
        <f>H8*I10/H10</f>
        <v>0</v>
      </c>
      <c r="J8" s="25">
        <f>D8+F8+H8</f>
        <v>41.3825</v>
      </c>
      <c r="K8" s="9">
        <f>E8+G8+I8</f>
        <v>56.357597688216046</v>
      </c>
    </row>
    <row r="9" spans="1:11" x14ac:dyDescent="0.25">
      <c r="A9" s="14">
        <v>2</v>
      </c>
      <c r="B9" s="6" t="s">
        <v>15</v>
      </c>
      <c r="C9" s="6" t="s">
        <v>16</v>
      </c>
      <c r="D9" s="15">
        <v>22.57</v>
      </c>
      <c r="E9" s="7">
        <f>D9*E24/D24</f>
        <v>27.127403846153847</v>
      </c>
      <c r="F9" s="7">
        <v>7.8</v>
      </c>
      <c r="G9" s="20">
        <f>F9*G15/F15</f>
        <v>16.595744680851062</v>
      </c>
      <c r="H9" s="7">
        <v>86.7</v>
      </c>
      <c r="I9" s="20">
        <f>H9*I10/H10</f>
        <v>78.818181818181813</v>
      </c>
      <c r="J9" s="24">
        <f t="shared" ref="J9" si="0">SUM(D9+F9+H9)</f>
        <v>117.07000000000001</v>
      </c>
      <c r="K9" s="9">
        <f t="shared" ref="K9:K24" si="1">E9+G9+I9</f>
        <v>122.54133034518672</v>
      </c>
    </row>
    <row r="10" spans="1:11" x14ac:dyDescent="0.25">
      <c r="A10" s="14">
        <v>3</v>
      </c>
      <c r="B10" s="6" t="s">
        <v>52</v>
      </c>
      <c r="C10" s="6" t="s">
        <v>53</v>
      </c>
      <c r="D10" s="15">
        <v>85</v>
      </c>
      <c r="E10" s="7">
        <f>D10*E24/D24</f>
        <v>102.16346153846153</v>
      </c>
      <c r="F10" s="7">
        <v>73.75</v>
      </c>
      <c r="G10" s="7">
        <f>F10*G15/F15</f>
        <v>156.91489361702128</v>
      </c>
      <c r="H10" s="7">
        <v>220</v>
      </c>
      <c r="I10" s="16">
        <v>200</v>
      </c>
      <c r="J10" s="25">
        <v>378.75</v>
      </c>
      <c r="K10" s="7">
        <f t="shared" si="1"/>
        <v>459.07835515548283</v>
      </c>
    </row>
    <row r="11" spans="1:11" x14ac:dyDescent="0.25">
      <c r="A11" s="14">
        <v>4</v>
      </c>
      <c r="B11" s="6" t="s">
        <v>19</v>
      </c>
      <c r="C11" s="6" t="s">
        <v>20</v>
      </c>
      <c r="D11" s="15">
        <v>110.955</v>
      </c>
      <c r="E11" s="7">
        <f>D11*E24/D24</f>
        <v>133.359375</v>
      </c>
      <c r="F11" s="7">
        <v>40.6</v>
      </c>
      <c r="G11" s="7">
        <f>F11*G15/F15</f>
        <v>86.38297872340425</v>
      </c>
      <c r="H11" s="7">
        <v>122.5</v>
      </c>
      <c r="I11" s="7">
        <f>H11*I10/H10</f>
        <v>111.36363636363636</v>
      </c>
      <c r="J11" s="24">
        <f t="shared" ref="J11" si="2">SUM(D11+F11+H11)</f>
        <v>274.05500000000001</v>
      </c>
      <c r="K11" s="9">
        <f t="shared" si="1"/>
        <v>331.1059900870406</v>
      </c>
    </row>
    <row r="12" spans="1:11" x14ac:dyDescent="0.25">
      <c r="A12" s="14">
        <v>5</v>
      </c>
      <c r="B12" s="6" t="s">
        <v>54</v>
      </c>
      <c r="C12" s="6" t="s">
        <v>55</v>
      </c>
      <c r="D12" s="15">
        <v>45</v>
      </c>
      <c r="E12" s="20">
        <f>D12*E24/D24</f>
        <v>54.08653846153846</v>
      </c>
      <c r="F12" s="7">
        <v>10.4</v>
      </c>
      <c r="G12" s="7">
        <f>F12*G15/F15</f>
        <v>22.127659574468087</v>
      </c>
      <c r="H12" s="7">
        <v>20</v>
      </c>
      <c r="I12" s="7">
        <f>H12*I10/H10</f>
        <v>18.181818181818183</v>
      </c>
      <c r="J12" s="25">
        <f>SUM(D12+F12+H12)</f>
        <v>75.400000000000006</v>
      </c>
      <c r="K12" s="9">
        <f t="shared" si="1"/>
        <v>94.396016217824737</v>
      </c>
    </row>
    <row r="13" spans="1:11" x14ac:dyDescent="0.25">
      <c r="A13" s="14">
        <v>6</v>
      </c>
      <c r="B13" s="29" t="s">
        <v>21</v>
      </c>
      <c r="C13" s="29" t="s">
        <v>22</v>
      </c>
      <c r="D13" s="15">
        <v>81.787000000000006</v>
      </c>
      <c r="E13" s="7">
        <f>D13*E24/D24</f>
        <v>98.301682692307693</v>
      </c>
      <c r="F13" s="7">
        <v>37.75</v>
      </c>
      <c r="G13" s="7">
        <f>F13*G15/F15</f>
        <v>80.319148936170208</v>
      </c>
      <c r="H13" s="7">
        <v>0</v>
      </c>
      <c r="I13" s="7">
        <f>H13*I10/H10</f>
        <v>0</v>
      </c>
      <c r="J13" s="24">
        <f t="shared" ref="J13:J24" si="3">SUM(D13+F13+H13)</f>
        <v>119.53700000000001</v>
      </c>
      <c r="K13" s="9">
        <f t="shared" si="1"/>
        <v>178.6208316284779</v>
      </c>
    </row>
    <row r="14" spans="1:11" x14ac:dyDescent="0.25">
      <c r="A14" s="14">
        <v>7</v>
      </c>
      <c r="B14" s="6" t="s">
        <v>23</v>
      </c>
      <c r="C14" s="6" t="s">
        <v>24</v>
      </c>
      <c r="D14" s="22">
        <v>60</v>
      </c>
      <c r="E14" s="7">
        <f>D14*E24/D24</f>
        <v>72.115384615384613</v>
      </c>
      <c r="F14" s="11">
        <v>25</v>
      </c>
      <c r="G14" s="7">
        <f>F14*G15/F15</f>
        <v>53.191489361702125</v>
      </c>
      <c r="H14" s="11">
        <v>0</v>
      </c>
      <c r="I14" s="7">
        <f>H14*I10/H10</f>
        <v>0</v>
      </c>
      <c r="J14" s="26">
        <f t="shared" si="3"/>
        <v>85</v>
      </c>
      <c r="K14" s="9">
        <f t="shared" si="1"/>
        <v>125.30687397708674</v>
      </c>
    </row>
    <row r="15" spans="1:11" x14ac:dyDescent="0.25">
      <c r="A15" s="14">
        <v>8</v>
      </c>
      <c r="B15" s="6" t="s">
        <v>25</v>
      </c>
      <c r="C15" s="6" t="s">
        <v>26</v>
      </c>
      <c r="D15" s="15">
        <v>8.49</v>
      </c>
      <c r="E15" s="7">
        <f>D15*E24/D24</f>
        <v>10.204326923076923</v>
      </c>
      <c r="F15" s="7">
        <v>141</v>
      </c>
      <c r="G15" s="16">
        <v>300</v>
      </c>
      <c r="H15" s="7">
        <v>0</v>
      </c>
      <c r="I15" s="7">
        <f>H15*I10/H10</f>
        <v>0</v>
      </c>
      <c r="J15" s="24">
        <f t="shared" si="3"/>
        <v>149.49</v>
      </c>
      <c r="K15" s="9">
        <f t="shared" si="1"/>
        <v>310.20432692307691</v>
      </c>
    </row>
    <row r="16" spans="1:11" x14ac:dyDescent="0.25">
      <c r="A16" s="14">
        <v>9</v>
      </c>
      <c r="B16" s="6" t="s">
        <v>27</v>
      </c>
      <c r="C16" s="6" t="s">
        <v>28</v>
      </c>
      <c r="D16" s="15">
        <v>53.28</v>
      </c>
      <c r="E16" s="7">
        <f>D16*E24/D24</f>
        <v>64.038461538461533</v>
      </c>
      <c r="F16" s="7">
        <v>66.2</v>
      </c>
      <c r="G16" s="7">
        <f>F16*G15/F15</f>
        <v>140.85106382978722</v>
      </c>
      <c r="H16" s="7">
        <v>177.5</v>
      </c>
      <c r="I16" s="7">
        <f>H16*I10/H10</f>
        <v>161.36363636363637</v>
      </c>
      <c r="J16" s="24">
        <f t="shared" si="3"/>
        <v>296.98</v>
      </c>
      <c r="K16" s="9">
        <f t="shared" si="1"/>
        <v>366.25316173188514</v>
      </c>
    </row>
    <row r="17" spans="1:11" x14ac:dyDescent="0.25">
      <c r="A17" s="5">
        <v>10</v>
      </c>
      <c r="B17" s="21" t="s">
        <v>56</v>
      </c>
      <c r="C17" s="6" t="s">
        <v>57</v>
      </c>
      <c r="D17" s="7">
        <v>100</v>
      </c>
      <c r="E17" s="7">
        <f>D17*E24/D24</f>
        <v>120.19230769230769</v>
      </c>
      <c r="F17" s="7">
        <v>9.0500000000000007</v>
      </c>
      <c r="G17" s="7">
        <f>F17*G15/F15</f>
        <v>19.25531914893617</v>
      </c>
      <c r="H17" s="7">
        <v>53.3</v>
      </c>
      <c r="I17" s="7">
        <f>H17*I10/H10</f>
        <v>48.454545454545453</v>
      </c>
      <c r="J17" s="25">
        <f t="shared" si="3"/>
        <v>162.35</v>
      </c>
      <c r="K17" s="9">
        <f t="shared" si="1"/>
        <v>187.90217229578934</v>
      </c>
    </row>
    <row r="18" spans="1:11" x14ac:dyDescent="0.25">
      <c r="A18" s="5">
        <v>11</v>
      </c>
      <c r="B18" s="13" t="s">
        <v>29</v>
      </c>
      <c r="C18" s="13" t="s">
        <v>30</v>
      </c>
      <c r="D18" s="7">
        <v>142.30000000000001</v>
      </c>
      <c r="E18" s="7">
        <f>D18*E24/D24</f>
        <v>171.03365384615384</v>
      </c>
      <c r="F18" s="7">
        <v>11.7</v>
      </c>
      <c r="G18" s="7">
        <f>F18*G15/F15</f>
        <v>24.893617021276597</v>
      </c>
      <c r="H18" s="7">
        <v>120</v>
      </c>
      <c r="I18" s="7">
        <f>H18*I10/H10</f>
        <v>109.09090909090909</v>
      </c>
      <c r="J18" s="24">
        <f t="shared" si="3"/>
        <v>274</v>
      </c>
      <c r="K18" s="9">
        <f t="shared" si="1"/>
        <v>305.01817995833949</v>
      </c>
    </row>
    <row r="19" spans="1:11" x14ac:dyDescent="0.25">
      <c r="A19" s="14">
        <v>12</v>
      </c>
      <c r="B19" s="6" t="s">
        <v>31</v>
      </c>
      <c r="C19" s="6" t="s">
        <v>32</v>
      </c>
      <c r="D19" s="15">
        <v>148.75</v>
      </c>
      <c r="E19" s="7">
        <f>D19*E24/D24</f>
        <v>178.78605769230768</v>
      </c>
      <c r="F19" s="7">
        <v>45.55</v>
      </c>
      <c r="G19" s="7">
        <f>F19*G15/F15</f>
        <v>96.914893617021278</v>
      </c>
      <c r="H19" s="7">
        <v>200</v>
      </c>
      <c r="I19" s="7">
        <f>H19*I10/H10</f>
        <v>181.81818181818181</v>
      </c>
      <c r="J19" s="24">
        <f t="shared" si="3"/>
        <v>394.3</v>
      </c>
      <c r="K19" s="7">
        <f t="shared" si="1"/>
        <v>457.51913312751077</v>
      </c>
    </row>
    <row r="20" spans="1:11" x14ac:dyDescent="0.25">
      <c r="A20" s="14">
        <v>13</v>
      </c>
      <c r="B20" s="6" t="s">
        <v>35</v>
      </c>
      <c r="C20" s="6" t="s">
        <v>36</v>
      </c>
      <c r="D20" s="15">
        <v>10</v>
      </c>
      <c r="E20" s="7">
        <f>D20*E24/D24</f>
        <v>12.01923076923077</v>
      </c>
      <c r="F20" s="7">
        <v>4.7</v>
      </c>
      <c r="G20" s="7">
        <f>F20*G15/F15</f>
        <v>10</v>
      </c>
      <c r="H20" s="7">
        <v>0</v>
      </c>
      <c r="I20" s="7">
        <f>H20*I10/H10</f>
        <v>0</v>
      </c>
      <c r="J20" s="24">
        <f t="shared" si="3"/>
        <v>14.7</v>
      </c>
      <c r="K20" s="9">
        <f t="shared" si="1"/>
        <v>22.01923076923077</v>
      </c>
    </row>
    <row r="21" spans="1:11" x14ac:dyDescent="0.25">
      <c r="A21" s="14">
        <v>14</v>
      </c>
      <c r="B21" s="6" t="s">
        <v>37</v>
      </c>
      <c r="C21" s="6" t="s">
        <v>38</v>
      </c>
      <c r="D21" s="15">
        <v>211.72499999999999</v>
      </c>
      <c r="E21" s="7">
        <f>D21*E24/D24</f>
        <v>254.47716346153845</v>
      </c>
      <c r="F21" s="7">
        <v>76.650000000000006</v>
      </c>
      <c r="G21" s="7">
        <f>F21*G15/F15</f>
        <v>163.08510638297872</v>
      </c>
      <c r="H21" s="7">
        <v>190</v>
      </c>
      <c r="I21" s="7">
        <f>H21*I10/H10</f>
        <v>172.72727272727272</v>
      </c>
      <c r="J21" s="24">
        <f t="shared" si="3"/>
        <v>478.375</v>
      </c>
      <c r="K21" s="7">
        <f t="shared" si="1"/>
        <v>590.28954257178987</v>
      </c>
    </row>
    <row r="22" spans="1:11" x14ac:dyDescent="0.25">
      <c r="A22" s="14">
        <v>15</v>
      </c>
      <c r="B22" s="6" t="s">
        <v>39</v>
      </c>
      <c r="C22" s="6" t="s">
        <v>40</v>
      </c>
      <c r="D22" s="15">
        <v>235.95</v>
      </c>
      <c r="E22" s="7">
        <f>D22*E24/D24</f>
        <v>283.59375</v>
      </c>
      <c r="F22" s="7">
        <v>48.2</v>
      </c>
      <c r="G22" s="7">
        <f>F22*G15/F15</f>
        <v>102.55319148936171</v>
      </c>
      <c r="H22" s="7">
        <v>205</v>
      </c>
      <c r="I22" s="7">
        <f>H22*I10/H10</f>
        <v>186.36363636363637</v>
      </c>
      <c r="J22" s="25">
        <f t="shared" si="3"/>
        <v>489.15</v>
      </c>
      <c r="K22" s="7">
        <f t="shared" si="1"/>
        <v>572.51057785299804</v>
      </c>
    </row>
    <row r="23" spans="1:11" x14ac:dyDescent="0.25">
      <c r="A23" s="14">
        <v>16</v>
      </c>
      <c r="B23" s="6" t="s">
        <v>41</v>
      </c>
      <c r="C23" s="6" t="s">
        <v>42</v>
      </c>
      <c r="D23" s="15">
        <v>54.31</v>
      </c>
      <c r="E23" s="7">
        <f>D23*E24/D24</f>
        <v>65.276442307692307</v>
      </c>
      <c r="F23" s="7">
        <v>1.25</v>
      </c>
      <c r="G23" s="7">
        <f>F23*G15/F15</f>
        <v>2.6595744680851063</v>
      </c>
      <c r="H23" s="7">
        <v>85</v>
      </c>
      <c r="I23" s="7">
        <f>H23*I10/H10</f>
        <v>77.272727272727266</v>
      </c>
      <c r="J23" s="25">
        <f t="shared" si="3"/>
        <v>140.56</v>
      </c>
      <c r="K23" s="9">
        <f t="shared" si="1"/>
        <v>145.20874404850468</v>
      </c>
    </row>
    <row r="24" spans="1:11" x14ac:dyDescent="0.25">
      <c r="A24" s="14">
        <v>17</v>
      </c>
      <c r="B24" s="6" t="s">
        <v>45</v>
      </c>
      <c r="C24" s="6" t="s">
        <v>46</v>
      </c>
      <c r="D24" s="15">
        <v>416</v>
      </c>
      <c r="E24" s="16">
        <v>500</v>
      </c>
      <c r="F24" s="7">
        <v>13.85</v>
      </c>
      <c r="G24" s="7">
        <f>F24*G15/F15</f>
        <v>29.468085106382979</v>
      </c>
      <c r="H24" s="7">
        <v>20</v>
      </c>
      <c r="I24" s="7">
        <f>H24*I10/H10</f>
        <v>18.181818181818183</v>
      </c>
      <c r="J24" s="25">
        <f t="shared" si="3"/>
        <v>449.85</v>
      </c>
      <c r="K24" s="7">
        <f t="shared" si="1"/>
        <v>547.64990328820113</v>
      </c>
    </row>
    <row r="26" spans="1:11" x14ac:dyDescent="0.25">
      <c r="A26" s="35" t="s">
        <v>71</v>
      </c>
      <c r="B26" s="35"/>
      <c r="C26" s="35"/>
      <c r="D26" s="35"/>
      <c r="E26" s="30"/>
    </row>
    <row r="28" spans="1:11" x14ac:dyDescent="0.25">
      <c r="A28" s="35" t="s">
        <v>72</v>
      </c>
      <c r="B28" s="35"/>
      <c r="C28" s="35"/>
      <c r="D28" s="35"/>
      <c r="E28" s="35"/>
    </row>
  </sheetData>
  <sheetProtection algorithmName="SHA-512" hashValue="wuyxsZ8F4SvoJP0FL9iPGNwc9T5z/synLDE42TxNhrRca6+F9lGyQkiFzZjj6v1aiYHdgA327Mdk7KitG7NyTg==" saltValue="H7gRbAK/FvuwoHp9CU21dQ==" spinCount="100000" sheet="1" objects="1" scenarios="1"/>
  <mergeCells count="14">
    <mergeCell ref="H6:I6"/>
    <mergeCell ref="J6:K6"/>
    <mergeCell ref="A26:D26"/>
    <mergeCell ref="A28:E28"/>
    <mergeCell ref="A1:K1"/>
    <mergeCell ref="A2:K2"/>
    <mergeCell ref="A3:K3"/>
    <mergeCell ref="A4:K4"/>
    <mergeCell ref="B5:K5"/>
    <mergeCell ref="A6:A7"/>
    <mergeCell ref="B6:B7"/>
    <mergeCell ref="C6:C7"/>
    <mergeCell ref="D6:E6"/>
    <mergeCell ref="F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5</vt:i4>
      </vt:variant>
    </vt:vector>
  </HeadingPairs>
  <TitlesOfParts>
    <vt:vector size="5" baseType="lpstr">
      <vt:lpstr>2.12.1</vt:lpstr>
      <vt:lpstr>2.6.1</vt:lpstr>
      <vt:lpstr>2.8.1</vt:lpstr>
      <vt:lpstr>2.5.1</vt:lpstr>
      <vt:lpstr>1.1.1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2019-01-25T09:10:34Z</dcterms:modified>
</cp:coreProperties>
</file>