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8_{CBEA4A84-E876-4354-B0EC-DC704FE37BB5}" xr6:coauthVersionLast="43" xr6:coauthVersionMax="43" xr10:uidLastSave="{00000000-0000-0000-0000-000000000000}"/>
  <bookViews>
    <workbookView xWindow="-120" yWindow="-120" windowWidth="29040" windowHeight="15840" activeTab="3" xr2:uid="{00000000-000D-0000-FFFF-FFFF00000000}"/>
  </bookViews>
  <sheets>
    <sheet name="1.19.1" sheetId="1" r:id="rId1"/>
    <sheet name="1.53.1" sheetId="2" r:id="rId2"/>
    <sheet name="2.133.1" sheetId="3" r:id="rId3"/>
    <sheet name="2.123.1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9" i="4" l="1"/>
  <c r="I29" i="4"/>
  <c r="G29" i="4"/>
  <c r="E29" i="4"/>
  <c r="K29" i="4" s="1"/>
  <c r="J28" i="4"/>
  <c r="I28" i="4"/>
  <c r="G28" i="4"/>
  <c r="E28" i="4"/>
  <c r="K28" i="4" s="1"/>
  <c r="J27" i="4"/>
  <c r="I27" i="4"/>
  <c r="G27" i="4"/>
  <c r="E27" i="4"/>
  <c r="K27" i="4" s="1"/>
  <c r="J26" i="4"/>
  <c r="I26" i="4"/>
  <c r="E26" i="4"/>
  <c r="K26" i="4" s="1"/>
  <c r="J25" i="4"/>
  <c r="I25" i="4"/>
  <c r="G25" i="4"/>
  <c r="E25" i="4"/>
  <c r="J24" i="4"/>
  <c r="I24" i="4"/>
  <c r="G24" i="4"/>
  <c r="E24" i="4"/>
  <c r="K24" i="4" s="1"/>
  <c r="J23" i="4"/>
  <c r="I23" i="4"/>
  <c r="G23" i="4"/>
  <c r="E23" i="4"/>
  <c r="K23" i="4" s="1"/>
  <c r="J22" i="4"/>
  <c r="I22" i="4"/>
  <c r="G22" i="4"/>
  <c r="E22" i="4"/>
  <c r="K22" i="4" s="1"/>
  <c r="J21" i="4"/>
  <c r="I21" i="4"/>
  <c r="G21" i="4"/>
  <c r="E21" i="4"/>
  <c r="K21" i="4" s="1"/>
  <c r="J20" i="4"/>
  <c r="I20" i="4"/>
  <c r="G20" i="4"/>
  <c r="E20" i="4"/>
  <c r="K20" i="4" s="1"/>
  <c r="J19" i="4"/>
  <c r="I19" i="4"/>
  <c r="G19" i="4"/>
  <c r="E19" i="4"/>
  <c r="K19" i="4" s="1"/>
  <c r="J18" i="4"/>
  <c r="I18" i="4"/>
  <c r="G18" i="4"/>
  <c r="J17" i="4"/>
  <c r="I17" i="4"/>
  <c r="G17" i="4"/>
  <c r="E17" i="4"/>
  <c r="J16" i="4"/>
  <c r="I16" i="4"/>
  <c r="G16" i="4"/>
  <c r="E16" i="4"/>
  <c r="J15" i="4"/>
  <c r="I15" i="4"/>
  <c r="G15" i="4"/>
  <c r="E15" i="4"/>
  <c r="J14" i="4"/>
  <c r="I14" i="4"/>
  <c r="G14" i="4"/>
  <c r="E14" i="4"/>
  <c r="J13" i="4"/>
  <c r="I13" i="4"/>
  <c r="G13" i="4"/>
  <c r="E13" i="4"/>
  <c r="J12" i="4"/>
  <c r="I12" i="4"/>
  <c r="G12" i="4"/>
  <c r="E12" i="4"/>
  <c r="J11" i="4"/>
  <c r="I11" i="4"/>
  <c r="G11" i="4"/>
  <c r="E11" i="4"/>
  <c r="J10" i="4"/>
  <c r="G10" i="4"/>
  <c r="K10" i="4" s="1"/>
  <c r="E10" i="4"/>
  <c r="J9" i="4"/>
  <c r="I9" i="4"/>
  <c r="G9" i="4"/>
  <c r="E9" i="4"/>
  <c r="J8" i="4"/>
  <c r="I8" i="4"/>
  <c r="G8" i="4"/>
  <c r="E8" i="4"/>
  <c r="J29" i="3"/>
  <c r="I29" i="3"/>
  <c r="G29" i="3"/>
  <c r="E29" i="3"/>
  <c r="J28" i="3"/>
  <c r="I28" i="3"/>
  <c r="G28" i="3"/>
  <c r="E28" i="3"/>
  <c r="J27" i="3"/>
  <c r="I27" i="3"/>
  <c r="G27" i="3"/>
  <c r="E27" i="3"/>
  <c r="J26" i="3"/>
  <c r="I26" i="3"/>
  <c r="E26" i="3"/>
  <c r="K26" i="3" s="1"/>
  <c r="J25" i="3"/>
  <c r="I25" i="3"/>
  <c r="G25" i="3"/>
  <c r="E25" i="3"/>
  <c r="K25" i="3" s="1"/>
  <c r="J24" i="3"/>
  <c r="I24" i="3"/>
  <c r="G24" i="3"/>
  <c r="E24" i="3"/>
  <c r="K24" i="3" s="1"/>
  <c r="J23" i="3"/>
  <c r="I23" i="3"/>
  <c r="G23" i="3"/>
  <c r="E23" i="3"/>
  <c r="K23" i="3" s="1"/>
  <c r="J22" i="3"/>
  <c r="I22" i="3"/>
  <c r="G22" i="3"/>
  <c r="E22" i="3"/>
  <c r="K22" i="3" s="1"/>
  <c r="J21" i="3"/>
  <c r="I21" i="3"/>
  <c r="G21" i="3"/>
  <c r="E21" i="3"/>
  <c r="K21" i="3" s="1"/>
  <c r="J20" i="3"/>
  <c r="I20" i="3"/>
  <c r="G20" i="3"/>
  <c r="E20" i="3"/>
  <c r="K20" i="3" s="1"/>
  <c r="J19" i="3"/>
  <c r="I19" i="3"/>
  <c r="G19" i="3"/>
  <c r="E19" i="3"/>
  <c r="K19" i="3" s="1"/>
  <c r="J18" i="3"/>
  <c r="I18" i="3"/>
  <c r="G18" i="3"/>
  <c r="K18" i="3" s="1"/>
  <c r="J17" i="3"/>
  <c r="I17" i="3"/>
  <c r="G17" i="3"/>
  <c r="E17" i="3"/>
  <c r="J16" i="3"/>
  <c r="I16" i="3"/>
  <c r="G16" i="3"/>
  <c r="E16" i="3"/>
  <c r="J15" i="3"/>
  <c r="I15" i="3"/>
  <c r="G15" i="3"/>
  <c r="E15" i="3"/>
  <c r="K15" i="3" s="1"/>
  <c r="J14" i="3"/>
  <c r="I14" i="3"/>
  <c r="G14" i="3"/>
  <c r="E14" i="3"/>
  <c r="K14" i="3" s="1"/>
  <c r="J13" i="3"/>
  <c r="I13" i="3"/>
  <c r="G13" i="3"/>
  <c r="E13" i="3"/>
  <c r="K13" i="3" s="1"/>
  <c r="J12" i="3"/>
  <c r="I12" i="3"/>
  <c r="G12" i="3"/>
  <c r="E12" i="3"/>
  <c r="K12" i="3" s="1"/>
  <c r="J11" i="3"/>
  <c r="I11" i="3"/>
  <c r="G11" i="3"/>
  <c r="E11" i="3"/>
  <c r="K11" i="3" s="1"/>
  <c r="J10" i="3"/>
  <c r="G10" i="3"/>
  <c r="E10" i="3"/>
  <c r="J9" i="3"/>
  <c r="I9" i="3"/>
  <c r="G9" i="3"/>
  <c r="E9" i="3"/>
  <c r="J8" i="3"/>
  <c r="I8" i="3"/>
  <c r="G8" i="3"/>
  <c r="E8" i="3"/>
  <c r="J32" i="2"/>
  <c r="I32" i="2"/>
  <c r="G32" i="2"/>
  <c r="E32" i="2"/>
  <c r="J31" i="2"/>
  <c r="I31" i="2"/>
  <c r="G31" i="2"/>
  <c r="E31" i="2"/>
  <c r="J30" i="2"/>
  <c r="I30" i="2"/>
  <c r="G30" i="2"/>
  <c r="E30" i="2"/>
  <c r="J29" i="2"/>
  <c r="I29" i="2"/>
  <c r="K29" i="2" s="1"/>
  <c r="E29" i="2"/>
  <c r="J28" i="2"/>
  <c r="I28" i="2"/>
  <c r="G28" i="2"/>
  <c r="E28" i="2"/>
  <c r="J27" i="2"/>
  <c r="I27" i="2"/>
  <c r="G27" i="2"/>
  <c r="E27" i="2"/>
  <c r="J26" i="2"/>
  <c r="I26" i="2"/>
  <c r="G26" i="2"/>
  <c r="E26" i="2"/>
  <c r="J25" i="2"/>
  <c r="I25" i="2"/>
  <c r="G25" i="2"/>
  <c r="E25" i="2"/>
  <c r="J24" i="2"/>
  <c r="I24" i="2"/>
  <c r="G24" i="2"/>
  <c r="E24" i="2"/>
  <c r="J23" i="2"/>
  <c r="I23" i="2"/>
  <c r="G23" i="2"/>
  <c r="K23" i="2" s="1"/>
  <c r="J22" i="2"/>
  <c r="I22" i="2"/>
  <c r="G22" i="2"/>
  <c r="E22" i="2"/>
  <c r="K22" i="2" s="1"/>
  <c r="J21" i="2"/>
  <c r="I21" i="2"/>
  <c r="G21" i="2"/>
  <c r="E21" i="2"/>
  <c r="K21" i="2" s="1"/>
  <c r="J20" i="2"/>
  <c r="I20" i="2"/>
  <c r="G20" i="2"/>
  <c r="E20" i="2"/>
  <c r="K20" i="2" s="1"/>
  <c r="J19" i="2"/>
  <c r="I19" i="2"/>
  <c r="G19" i="2"/>
  <c r="E19" i="2"/>
  <c r="K19" i="2" s="1"/>
  <c r="J18" i="2"/>
  <c r="I18" i="2"/>
  <c r="G18" i="2"/>
  <c r="E18" i="2"/>
  <c r="K18" i="2" s="1"/>
  <c r="J17" i="2"/>
  <c r="I17" i="2"/>
  <c r="G17" i="2"/>
  <c r="E17" i="2"/>
  <c r="K17" i="2" s="1"/>
  <c r="J16" i="2"/>
  <c r="I16" i="2"/>
  <c r="G16" i="2"/>
  <c r="E16" i="2"/>
  <c r="K16" i="2" s="1"/>
  <c r="J15" i="2"/>
  <c r="I15" i="2"/>
  <c r="G15" i="2"/>
  <c r="E15" i="2"/>
  <c r="K15" i="2" s="1"/>
  <c r="J14" i="2"/>
  <c r="I14" i="2"/>
  <c r="G14" i="2"/>
  <c r="E14" i="2"/>
  <c r="K14" i="2" s="1"/>
  <c r="J13" i="2"/>
  <c r="I13" i="2"/>
  <c r="G13" i="2"/>
  <c r="E13" i="2"/>
  <c r="K13" i="2" s="1"/>
  <c r="J12" i="2"/>
  <c r="I12" i="2"/>
  <c r="G12" i="2"/>
  <c r="E12" i="2"/>
  <c r="K12" i="2" s="1"/>
  <c r="J11" i="2"/>
  <c r="I11" i="2"/>
  <c r="G11" i="2"/>
  <c r="E11" i="2"/>
  <c r="K11" i="2" s="1"/>
  <c r="J10" i="2"/>
  <c r="G10" i="2"/>
  <c r="E10" i="2"/>
  <c r="K10" i="2" s="1"/>
  <c r="J9" i="2"/>
  <c r="I9" i="2"/>
  <c r="G9" i="2"/>
  <c r="E9" i="2"/>
  <c r="K9" i="2" s="1"/>
  <c r="J8" i="2"/>
  <c r="I8" i="2"/>
  <c r="G8" i="2"/>
  <c r="E8" i="2"/>
  <c r="K8" i="2" s="1"/>
  <c r="O17" i="1"/>
  <c r="L17" i="1"/>
  <c r="P17" i="1" s="1"/>
  <c r="I17" i="1"/>
  <c r="M17" i="1" s="1"/>
  <c r="G17" i="1"/>
  <c r="E17" i="1"/>
  <c r="Q17" i="1" s="1"/>
  <c r="O16" i="1"/>
  <c r="L16" i="1"/>
  <c r="P16" i="1" s="1"/>
  <c r="I16" i="1"/>
  <c r="M16" i="1" s="1"/>
  <c r="E16" i="1"/>
  <c r="Q16" i="1" s="1"/>
  <c r="P15" i="1"/>
  <c r="O15" i="1"/>
  <c r="L15" i="1"/>
  <c r="I15" i="1"/>
  <c r="M15" i="1" s="1"/>
  <c r="G15" i="1"/>
  <c r="E15" i="1"/>
  <c r="O14" i="1"/>
  <c r="L14" i="1"/>
  <c r="P14" i="1" s="1"/>
  <c r="I14" i="1"/>
  <c r="M14" i="1" s="1"/>
  <c r="G14" i="1"/>
  <c r="O13" i="1"/>
  <c r="L13" i="1"/>
  <c r="P13" i="1" s="1"/>
  <c r="I13" i="1"/>
  <c r="M13" i="1" s="1"/>
  <c r="G13" i="1"/>
  <c r="E13" i="1"/>
  <c r="O12" i="1"/>
  <c r="L12" i="1"/>
  <c r="P12" i="1" s="1"/>
  <c r="I12" i="1"/>
  <c r="M12" i="1" s="1"/>
  <c r="G12" i="1"/>
  <c r="E12" i="1"/>
  <c r="Q12" i="1" s="1"/>
  <c r="O11" i="1"/>
  <c r="L11" i="1"/>
  <c r="P11" i="1" s="1"/>
  <c r="I11" i="1"/>
  <c r="M11" i="1" s="1"/>
  <c r="G11" i="1"/>
  <c r="E11" i="1"/>
  <c r="O10" i="1"/>
  <c r="L10" i="1"/>
  <c r="P10" i="1" s="1"/>
  <c r="I10" i="1"/>
  <c r="M10" i="1" s="1"/>
  <c r="G10" i="1"/>
  <c r="E10" i="1"/>
  <c r="L9" i="1"/>
  <c r="P9" i="1" s="1"/>
  <c r="I9" i="1"/>
  <c r="M9" i="1" s="1"/>
  <c r="G9" i="1"/>
  <c r="E9" i="1"/>
  <c r="O8" i="1"/>
  <c r="M8" i="1"/>
  <c r="L8" i="1"/>
  <c r="P8" i="1" s="1"/>
  <c r="G8" i="1"/>
  <c r="E8" i="1"/>
  <c r="Q8" i="1" s="1"/>
  <c r="Q13" i="1" l="1"/>
  <c r="K16" i="3"/>
  <c r="K17" i="3"/>
  <c r="K25" i="4"/>
  <c r="Q9" i="1"/>
  <c r="Q10" i="1"/>
  <c r="Q14" i="1"/>
  <c r="Q15" i="1"/>
  <c r="K30" i="2"/>
  <c r="K31" i="2"/>
  <c r="K32" i="2"/>
  <c r="K8" i="3"/>
  <c r="K9" i="3"/>
  <c r="K10" i="3"/>
  <c r="K11" i="4"/>
  <c r="K12" i="4"/>
  <c r="K13" i="4"/>
  <c r="K14" i="4"/>
  <c r="K15" i="4"/>
  <c r="K16" i="4"/>
  <c r="K17" i="4"/>
  <c r="K18" i="4"/>
  <c r="Q11" i="1"/>
  <c r="K24" i="2"/>
  <c r="K25" i="2"/>
  <c r="K26" i="2"/>
  <c r="K27" i="2"/>
  <c r="K28" i="2"/>
  <c r="K27" i="3"/>
  <c r="K28" i="3"/>
  <c r="K29" i="3"/>
  <c r="K8" i="4"/>
  <c r="K9" i="4"/>
</calcChain>
</file>

<file path=xl/sharedStrings.xml><?xml version="1.0" encoding="utf-8"?>
<sst xmlns="http://schemas.openxmlformats.org/spreadsheetml/2006/main" count="249" uniqueCount="81">
  <si>
    <t>ΑΡΧΙΚΟΣ ΠΙΝΑΚΑΣ ΜΟΡΙΟΔΟΤΗΣΗΣ</t>
  </si>
  <si>
    <t>ΕΙΔΙΚΟΤΗΤΑ:  ΧΕΙΡΟΥΡΓΙΚΗ  - ΠΡΩΤΟΒΑΘΜΙΑ ΦΡΟΝΤΙΔΑ ΥΓΕΙΑΣ</t>
  </si>
  <si>
    <t>ΒΑΘΜΟΣ: ΔΙΕΥΘΥΝΤΗ(ΘΕΣΗ 1)</t>
  </si>
  <si>
    <t>ΝΟΣΟΚΟΜΕΙΟ: ΚΥ ΚΑΛΛΙΘΕΑΣ</t>
  </si>
  <si>
    <t>1η &amp; 2η ΥΠΕ</t>
  </si>
  <si>
    <t>προκήρυξη  ΑΔΑ : ΨΣΓ8469Η26-9ΘΩ</t>
  </si>
  <si>
    <t>A/A</t>
  </si>
  <si>
    <t>ΑΡ.ΠΡΩΤ. ΗΛΕΚΤΡ.ΑΙΤΗΣΗΣ</t>
  </si>
  <si>
    <t>ΑΔΤ</t>
  </si>
  <si>
    <t>ΠΡΟΫΠΗΡΕΣΙΑ</t>
  </si>
  <si>
    <t>ΕΠΙΣΤΗΜΟΝΙΚΟ ΕΡΓΟ</t>
  </si>
  <si>
    <t>ΕΚΠΑΙΔΕΥΤΙΚΗ ΔΡΑΣΤΗΡΙΟΤΗΤΑ ΩΣ ΕΚΠΑΙΔΕΥΟΜΕΝΟΣ</t>
  </si>
  <si>
    <t>ΕΚΠΑΙΔΕΥΤΙΚΟ ΕΡΓΟ (ΩΣ ΕΚΠΑΙΔΕΥΤΗΣ)</t>
  </si>
  <si>
    <t>ΣΥΝΟΛΙΚΗ ΜΟΡΙΟΔΟΤΗΣΗ</t>
  </si>
  <si>
    <t>ΠΡΙΝ ΤΗΝ ΑΝΑΓΩΓΗ</t>
  </si>
  <si>
    <t>ΜΕΤΑ ΤΗΝ ΑΝΑΓΩΓΗ</t>
  </si>
  <si>
    <t xml:space="preserve">ΠΡΙΝ ΤΗΝ ΑΝΑΓΩΓΗ CMES </t>
  </si>
  <si>
    <t xml:space="preserve">ΜΕΤΑ ΤΗΝ ΑΝΑΓΩΓΗ CMES </t>
  </si>
  <si>
    <t>ΜΕΤΕΚΠΑΙΔ. ΠΡΙΝ ΤΗΝ ΑΝΑΓΩΓΗ</t>
  </si>
  <si>
    <t>ΜΕΤΕΚΠΑΙΔ. ΜΕΤΑ ΤΗΝ ΑΝΑΓΩΓΗ</t>
  </si>
  <si>
    <t>66/1482</t>
  </si>
  <si>
    <t>ΑΕ595963</t>
  </si>
  <si>
    <t>66/1422</t>
  </si>
  <si>
    <t>Χ031010</t>
  </si>
  <si>
    <t>66/1419</t>
  </si>
  <si>
    <t>ΑΖ120343</t>
  </si>
  <si>
    <t>66/1386</t>
  </si>
  <si>
    <t>ΑΜ065338</t>
  </si>
  <si>
    <t>66/1315</t>
  </si>
  <si>
    <t>Ξ151375</t>
  </si>
  <si>
    <t>66/1131</t>
  </si>
  <si>
    <t>ΑΙ236417</t>
  </si>
  <si>
    <t>66/850</t>
  </si>
  <si>
    <t>ΑΕ510234</t>
  </si>
  <si>
    <t>66/573</t>
  </si>
  <si>
    <t>ΑΗ702507</t>
  </si>
  <si>
    <t>66/154</t>
  </si>
  <si>
    <t>ΑΗ593936</t>
  </si>
  <si>
    <t>66/132</t>
  </si>
  <si>
    <t>ΑΕ524234</t>
  </si>
  <si>
    <t>ΒΑΘΜΟΣ: Επιμελητής Β΄(ΘΕΣΗ 1)</t>
  </si>
  <si>
    <t>ΝΟΣΟΚΟΜΕΙΟ: ΚΥ ΑΛΕΞΑΝΔΡΑΣ</t>
  </si>
  <si>
    <t>66/1949</t>
  </si>
  <si>
    <t>ΑΚ069426</t>
  </si>
  <si>
    <t>66/1930</t>
  </si>
  <si>
    <t>Μ545368</t>
  </si>
  <si>
    <t>66/1925</t>
  </si>
  <si>
    <t>ΑΚ736915</t>
  </si>
  <si>
    <t>66/1918</t>
  </si>
  <si>
    <t>ΑΒ594400</t>
  </si>
  <si>
    <t>66/1852</t>
  </si>
  <si>
    <t>ΑΕ103485</t>
  </si>
  <si>
    <t>66/1765</t>
  </si>
  <si>
    <t>Π343437</t>
  </si>
  <si>
    <t>66/1619</t>
  </si>
  <si>
    <t>ΑΒ 318514</t>
  </si>
  <si>
    <t>66/1554</t>
  </si>
  <si>
    <t>ΑΜ600542</t>
  </si>
  <si>
    <t>66/761</t>
  </si>
  <si>
    <t>ΑΒ513519</t>
  </si>
  <si>
    <t>66/1445</t>
  </si>
  <si>
    <t>ΑΚ721808</t>
  </si>
  <si>
    <t>66/1337</t>
  </si>
  <si>
    <t>ΑΕ 265352</t>
  </si>
  <si>
    <t>66/888</t>
  </si>
  <si>
    <t>Χ614999</t>
  </si>
  <si>
    <t>66/764</t>
  </si>
  <si>
    <t>ΑΒ535997</t>
  </si>
  <si>
    <t>66/643</t>
  </si>
  <si>
    <t>ΑΚ457711</t>
  </si>
  <si>
    <t>66/605</t>
  </si>
  <si>
    <t>Χ339226</t>
  </si>
  <si>
    <t>66/401</t>
  </si>
  <si>
    <t>ΑΙ445073</t>
  </si>
  <si>
    <t>66/66</t>
  </si>
  <si>
    <t>Χ920213</t>
  </si>
  <si>
    <t>66/1974</t>
  </si>
  <si>
    <t>ΑΕ699684</t>
  </si>
  <si>
    <t>ΝΟΣΟΚΟΜΕΙΟ: ΚΥ ΠΕΡΙΣΤΕΡΙΟΥ</t>
  </si>
  <si>
    <t>προκήρυξη  ΑΔΑ : Ω2ΟΠ469Η2Ξ-66Α</t>
  </si>
  <si>
    <t>ΝΟΣΟΚΟΜΕΙΟ: ΚΥ ΑΙΓΑΛΕΩ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</si>
</sst>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b/>
      <sz val="9"/>
      <color rgb="FF000000"/>
      <name val="Calibri"/>
      <family val="2"/>
      <charset val="161"/>
    </font>
    <font>
      <b/>
      <sz val="8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sz val="9.5"/>
      <color rgb="FF000000"/>
      <name val="Calibri"/>
      <family val="2"/>
      <charset val="161"/>
    </font>
    <font>
      <b/>
      <sz val="9.5"/>
      <color rgb="FF00000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5" fillId="0" borderId="6" xfId="0" applyNumberFormat="1" applyFont="1" applyBorder="1"/>
    <xf numFmtId="0" fontId="2" fillId="0" borderId="10" xfId="0" applyFont="1" applyBorder="1" applyAlignment="1">
      <alignment horizontal="center" wrapText="1"/>
    </xf>
    <xf numFmtId="0" fontId="6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49" fontId="11" fillId="0" borderId="6" xfId="0" applyNumberFormat="1" applyFont="1" applyBorder="1"/>
    <xf numFmtId="2" fontId="12" fillId="4" borderId="3" xfId="0" applyNumberFormat="1" applyFont="1" applyFill="1" applyBorder="1" applyAlignment="1">
      <alignment horizontal="center" vertical="center" wrapText="1"/>
    </xf>
    <xf numFmtId="2" fontId="12" fillId="4" borderId="6" xfId="0" applyNumberFormat="1" applyFont="1" applyFill="1" applyBorder="1" applyAlignment="1">
      <alignment horizontal="center" vertical="center" wrapText="1"/>
    </xf>
    <xf numFmtId="2" fontId="13" fillId="5" borderId="5" xfId="0" applyNumberFormat="1" applyFont="1" applyFill="1" applyBorder="1" applyAlignment="1">
      <alignment horizontal="center" vertical="center" wrapText="1"/>
    </xf>
    <xf numFmtId="2" fontId="12" fillId="4" borderId="5" xfId="0" applyNumberFormat="1" applyFont="1" applyFill="1" applyBorder="1" applyAlignment="1">
      <alignment horizontal="center" vertical="center" wrapText="1"/>
    </xf>
    <xf numFmtId="2" fontId="12" fillId="4" borderId="6" xfId="0" applyNumberFormat="1" applyFont="1" applyFill="1" applyBorder="1" applyAlignment="1">
      <alignment wrapText="1"/>
    </xf>
    <xf numFmtId="2" fontId="12" fillId="0" borderId="6" xfId="0" applyNumberFormat="1" applyFont="1" applyBorder="1" applyAlignment="1">
      <alignment wrapText="1"/>
    </xf>
    <xf numFmtId="2" fontId="12" fillId="4" borderId="9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2" fontId="13" fillId="5" borderId="6" xfId="0" applyNumberFormat="1" applyFont="1" applyFill="1" applyBorder="1" applyAlignment="1">
      <alignment horizontal="center" vertical="center" wrapText="1"/>
    </xf>
    <xf numFmtId="2" fontId="12" fillId="4" borderId="8" xfId="0" applyNumberFormat="1" applyFont="1" applyFill="1" applyBorder="1" applyAlignment="1">
      <alignment horizontal="center" vertical="center" wrapText="1"/>
    </xf>
    <xf numFmtId="2" fontId="13" fillId="6" borderId="5" xfId="0" applyNumberFormat="1" applyFont="1" applyFill="1" applyBorder="1" applyAlignment="1">
      <alignment horizontal="center" vertical="center" wrapText="1"/>
    </xf>
    <xf numFmtId="2" fontId="13" fillId="6" borderId="6" xfId="0" applyNumberFormat="1" applyFont="1" applyFill="1" applyBorder="1" applyAlignment="1">
      <alignment horizontal="center" vertical="center" wrapText="1"/>
    </xf>
    <xf numFmtId="2" fontId="12" fillId="6" borderId="5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11" fillId="4" borderId="6" xfId="0" applyNumberFormat="1" applyFont="1" applyFill="1" applyBorder="1" applyAlignment="1">
      <alignment horizontal="center" vertical="center" wrapText="1"/>
    </xf>
    <xf numFmtId="2" fontId="11" fillId="4" borderId="6" xfId="0" applyNumberFormat="1" applyFont="1" applyFill="1" applyBorder="1" applyAlignment="1">
      <alignment wrapText="1"/>
    </xf>
    <xf numFmtId="2" fontId="11" fillId="4" borderId="3" xfId="0" applyNumberFormat="1" applyFont="1" applyFill="1" applyBorder="1" applyAlignment="1">
      <alignment horizontal="center" vertical="center" wrapText="1"/>
    </xf>
    <xf numFmtId="2" fontId="11" fillId="4" borderId="9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2" fontId="8" fillId="5" borderId="5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Border="1" applyAlignment="1">
      <alignment wrapText="1"/>
    </xf>
    <xf numFmtId="2" fontId="8" fillId="5" borderId="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Q17"/>
  <sheetViews>
    <sheetView workbookViewId="0">
      <selection activeCell="N23" sqref="N23"/>
    </sheetView>
  </sheetViews>
  <sheetFormatPr defaultRowHeight="15" x14ac:dyDescent="0.25"/>
  <sheetData>
    <row r="1" spans="1:17" x14ac:dyDescent="0.2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17" x14ac:dyDescent="0.25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</row>
    <row r="3" spans="1:17" x14ac:dyDescent="0.25">
      <c r="A3" s="54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6"/>
    </row>
    <row r="4" spans="1:17" x14ac:dyDescent="0.25">
      <c r="A4" s="54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6"/>
    </row>
    <row r="5" spans="1:17" ht="30" x14ac:dyDescent="0.25">
      <c r="A5" s="8" t="s">
        <v>4</v>
      </c>
      <c r="B5" s="52" t="s">
        <v>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/>
    </row>
    <row r="6" spans="1:17" ht="38.450000000000003" customHeight="1" x14ac:dyDescent="0.25">
      <c r="A6" s="57" t="s">
        <v>6</v>
      </c>
      <c r="B6" s="59" t="s">
        <v>7</v>
      </c>
      <c r="C6" s="57" t="s">
        <v>8</v>
      </c>
      <c r="D6" s="62" t="s">
        <v>9</v>
      </c>
      <c r="E6" s="62"/>
      <c r="F6" s="63" t="s">
        <v>10</v>
      </c>
      <c r="G6" s="63"/>
      <c r="H6" s="46" t="s">
        <v>11</v>
      </c>
      <c r="I6" s="47"/>
      <c r="J6" s="47"/>
      <c r="K6" s="47"/>
      <c r="L6" s="47"/>
      <c r="M6" s="48"/>
      <c r="N6" s="46" t="s">
        <v>12</v>
      </c>
      <c r="O6" s="48"/>
      <c r="P6" s="49" t="s">
        <v>13</v>
      </c>
      <c r="Q6" s="50"/>
    </row>
    <row r="7" spans="1:17" ht="48" x14ac:dyDescent="0.25">
      <c r="A7" s="58"/>
      <c r="B7" s="60"/>
      <c r="C7" s="61"/>
      <c r="D7" s="9" t="s">
        <v>14</v>
      </c>
      <c r="E7" s="10" t="s">
        <v>15</v>
      </c>
      <c r="F7" s="9" t="s">
        <v>14</v>
      </c>
      <c r="G7" s="10" t="s">
        <v>15</v>
      </c>
      <c r="H7" s="9" t="s">
        <v>16</v>
      </c>
      <c r="I7" s="10" t="s">
        <v>17</v>
      </c>
      <c r="J7" s="11" t="s">
        <v>18</v>
      </c>
      <c r="K7" s="11" t="s">
        <v>19</v>
      </c>
      <c r="L7" s="11" t="s">
        <v>14</v>
      </c>
      <c r="M7" s="11" t="s">
        <v>15</v>
      </c>
      <c r="N7" s="11" t="s">
        <v>14</v>
      </c>
      <c r="O7" s="11" t="s">
        <v>15</v>
      </c>
      <c r="P7" s="12" t="s">
        <v>14</v>
      </c>
      <c r="Q7" s="12" t="s">
        <v>15</v>
      </c>
    </row>
    <row r="8" spans="1:17" x14ac:dyDescent="0.25">
      <c r="A8" s="13">
        <v>1</v>
      </c>
      <c r="B8" s="14" t="s">
        <v>20</v>
      </c>
      <c r="C8" s="14" t="s">
        <v>21</v>
      </c>
      <c r="D8" s="15">
        <v>10</v>
      </c>
      <c r="E8" s="16">
        <f>D8*E14/D14</f>
        <v>6.2056986806870773</v>
      </c>
      <c r="F8" s="16">
        <v>41.3</v>
      </c>
      <c r="G8" s="16">
        <f>F8*G16/F16</f>
        <v>79.85820174025136</v>
      </c>
      <c r="H8" s="16">
        <v>60</v>
      </c>
      <c r="I8" s="17">
        <v>40</v>
      </c>
      <c r="J8" s="18">
        <v>0</v>
      </c>
      <c r="K8" s="26">
        <v>0</v>
      </c>
      <c r="L8" s="18">
        <f t="shared" ref="L8:M17" si="0">H8+J8</f>
        <v>60</v>
      </c>
      <c r="M8" s="28">
        <f t="shared" si="0"/>
        <v>40</v>
      </c>
      <c r="N8" s="18">
        <v>0</v>
      </c>
      <c r="O8" s="18">
        <f>N8*O9/N9</f>
        <v>0</v>
      </c>
      <c r="P8" s="19">
        <f>D8+F8+L8+N8</f>
        <v>111.3</v>
      </c>
      <c r="Q8" s="20">
        <f>E8+G8+M8+O8</f>
        <v>126.06390042093844</v>
      </c>
    </row>
    <row r="9" spans="1:17" x14ac:dyDescent="0.25">
      <c r="A9" s="13">
        <v>2</v>
      </c>
      <c r="B9" s="14" t="s">
        <v>22</v>
      </c>
      <c r="C9" s="14" t="s">
        <v>23</v>
      </c>
      <c r="D9" s="15">
        <v>30.128</v>
      </c>
      <c r="E9" s="16">
        <f>D9*E14/D14</f>
        <v>18.696528985174027</v>
      </c>
      <c r="F9" s="16">
        <v>53.85</v>
      </c>
      <c r="G9" s="16">
        <f>F9*G16/F16</f>
        <v>104.12504028359652</v>
      </c>
      <c r="H9" s="16">
        <v>30</v>
      </c>
      <c r="I9" s="16">
        <f>H9*I8/H8</f>
        <v>20</v>
      </c>
      <c r="J9" s="16">
        <v>0</v>
      </c>
      <c r="K9" s="26">
        <v>0</v>
      </c>
      <c r="L9" s="16">
        <f t="shared" si="0"/>
        <v>30</v>
      </c>
      <c r="M9" s="16">
        <f t="shared" si="0"/>
        <v>20</v>
      </c>
      <c r="N9" s="16">
        <v>100</v>
      </c>
      <c r="O9" s="17">
        <v>100</v>
      </c>
      <c r="P9" s="19">
        <f t="shared" ref="P9:Q17" si="1">D9+F9+L9+N9</f>
        <v>213.97800000000001</v>
      </c>
      <c r="Q9" s="20">
        <f t="shared" si="1"/>
        <v>242.82156926877053</v>
      </c>
    </row>
    <row r="10" spans="1:17" x14ac:dyDescent="0.25">
      <c r="A10" s="13">
        <v>3</v>
      </c>
      <c r="B10" s="14" t="s">
        <v>24</v>
      </c>
      <c r="C10" s="14" t="s">
        <v>25</v>
      </c>
      <c r="D10" s="21">
        <v>315.87175000000002</v>
      </c>
      <c r="E10" s="22">
        <f>D10*E14/D14</f>
        <v>196.02049022413183</v>
      </c>
      <c r="F10" s="16">
        <v>13.3</v>
      </c>
      <c r="G10" s="16">
        <f>F10*G16/F16</f>
        <v>25.717048018047052</v>
      </c>
      <c r="H10" s="16">
        <v>0</v>
      </c>
      <c r="I10" s="16">
        <f>H10*I8/H8</f>
        <v>0</v>
      </c>
      <c r="J10" s="16">
        <v>0</v>
      </c>
      <c r="K10" s="26">
        <v>0</v>
      </c>
      <c r="L10" s="16">
        <f t="shared" si="0"/>
        <v>0</v>
      </c>
      <c r="M10" s="16">
        <f t="shared" si="0"/>
        <v>0</v>
      </c>
      <c r="N10" s="16">
        <v>0</v>
      </c>
      <c r="O10" s="16">
        <f>N10*O9/N9</f>
        <v>0</v>
      </c>
      <c r="P10" s="19">
        <f t="shared" si="1"/>
        <v>329.17175000000003</v>
      </c>
      <c r="Q10" s="20">
        <f t="shared" si="1"/>
        <v>221.73753824217889</v>
      </c>
    </row>
    <row r="11" spans="1:17" x14ac:dyDescent="0.25">
      <c r="A11" s="13">
        <v>4</v>
      </c>
      <c r="B11" s="14" t="s">
        <v>26</v>
      </c>
      <c r="C11" s="14" t="s">
        <v>27</v>
      </c>
      <c r="D11" s="15">
        <v>798.46750000000009</v>
      </c>
      <c r="E11" s="22">
        <f>D11*E14/D14</f>
        <v>495.50487113215098</v>
      </c>
      <c r="F11" s="16">
        <v>71.75</v>
      </c>
      <c r="G11" s="16">
        <f>F11*G16/F16</f>
        <v>138.73670641314857</v>
      </c>
      <c r="H11" s="16">
        <v>20</v>
      </c>
      <c r="I11" s="16">
        <f>H11*I8/H8</f>
        <v>13.333333333333334</v>
      </c>
      <c r="J11" s="16">
        <v>0</v>
      </c>
      <c r="K11" s="26">
        <v>0</v>
      </c>
      <c r="L11" s="16">
        <f t="shared" si="0"/>
        <v>20</v>
      </c>
      <c r="M11" s="16">
        <f t="shared" si="0"/>
        <v>13.333333333333334</v>
      </c>
      <c r="N11" s="16">
        <v>0</v>
      </c>
      <c r="O11" s="16">
        <f>N11*O9/N9</f>
        <v>0</v>
      </c>
      <c r="P11" s="19">
        <f t="shared" si="1"/>
        <v>890.21750000000009</v>
      </c>
      <c r="Q11" s="20">
        <f t="shared" si="1"/>
        <v>647.57491087863298</v>
      </c>
    </row>
    <row r="12" spans="1:17" x14ac:dyDescent="0.25">
      <c r="A12" s="13">
        <v>5</v>
      </c>
      <c r="B12" s="14" t="s">
        <v>28</v>
      </c>
      <c r="C12" s="14" t="s">
        <v>29</v>
      </c>
      <c r="D12" s="15">
        <v>512.48575000000005</v>
      </c>
      <c r="E12" s="16">
        <f>D12*E14/D14</f>
        <v>318.0332142645928</v>
      </c>
      <c r="F12" s="16">
        <v>140</v>
      </c>
      <c r="G12" s="16">
        <f>F12*G16/F16</f>
        <v>270.7057686110216</v>
      </c>
      <c r="H12" s="16">
        <v>50</v>
      </c>
      <c r="I12" s="16">
        <f>H12*I8/H8</f>
        <v>33.333333333333336</v>
      </c>
      <c r="J12" s="16">
        <v>0</v>
      </c>
      <c r="K12" s="26">
        <v>0</v>
      </c>
      <c r="L12" s="16">
        <f t="shared" si="0"/>
        <v>50</v>
      </c>
      <c r="M12" s="16">
        <f t="shared" si="0"/>
        <v>33.333333333333336</v>
      </c>
      <c r="N12" s="16">
        <v>45</v>
      </c>
      <c r="O12" s="16">
        <f>N12*O9/N9</f>
        <v>45</v>
      </c>
      <c r="P12" s="19">
        <f t="shared" si="1"/>
        <v>747.48575000000005</v>
      </c>
      <c r="Q12" s="20">
        <f t="shared" si="1"/>
        <v>667.07231620894777</v>
      </c>
    </row>
    <row r="13" spans="1:17" x14ac:dyDescent="0.25">
      <c r="A13" s="23">
        <v>6</v>
      </c>
      <c r="B13" s="14" t="s">
        <v>30</v>
      </c>
      <c r="C13" s="14" t="s">
        <v>31</v>
      </c>
      <c r="D13" s="16">
        <v>174.57500000000002</v>
      </c>
      <c r="E13" s="16">
        <f>D13*E14/D14</f>
        <v>108.33598471809468</v>
      </c>
      <c r="F13" s="16">
        <v>145.6</v>
      </c>
      <c r="G13" s="16">
        <f>F13*G16/F16</f>
        <v>281.53399935546247</v>
      </c>
      <c r="H13" s="16">
        <v>0</v>
      </c>
      <c r="I13" s="16">
        <f>H13*I8/H8</f>
        <v>0</v>
      </c>
      <c r="J13" s="16">
        <v>0</v>
      </c>
      <c r="K13" s="26">
        <v>0</v>
      </c>
      <c r="L13" s="16">
        <f t="shared" si="0"/>
        <v>0</v>
      </c>
      <c r="M13" s="16">
        <f t="shared" si="0"/>
        <v>0</v>
      </c>
      <c r="N13" s="16">
        <v>20</v>
      </c>
      <c r="O13" s="16">
        <f>N13*O9/N9</f>
        <v>20</v>
      </c>
      <c r="P13" s="19">
        <f t="shared" si="1"/>
        <v>340.17500000000001</v>
      </c>
      <c r="Q13" s="20">
        <f t="shared" si="1"/>
        <v>409.86998407355713</v>
      </c>
    </row>
    <row r="14" spans="1:17" x14ac:dyDescent="0.25">
      <c r="A14" s="23">
        <v>7</v>
      </c>
      <c r="B14" s="14" t="s">
        <v>32</v>
      </c>
      <c r="C14" s="14" t="s">
        <v>33</v>
      </c>
      <c r="D14" s="16">
        <v>805.71105</v>
      </c>
      <c r="E14" s="24">
        <v>500</v>
      </c>
      <c r="F14" s="16">
        <v>25</v>
      </c>
      <c r="G14" s="16">
        <f>F14*G16/F16</f>
        <v>48.340315823396708</v>
      </c>
      <c r="H14" s="16">
        <v>0</v>
      </c>
      <c r="I14" s="16">
        <f>H14*I8/H8</f>
        <v>0</v>
      </c>
      <c r="J14" s="16">
        <v>0</v>
      </c>
      <c r="K14" s="26">
        <v>0</v>
      </c>
      <c r="L14" s="16">
        <f t="shared" si="0"/>
        <v>0</v>
      </c>
      <c r="M14" s="16">
        <f t="shared" si="0"/>
        <v>0</v>
      </c>
      <c r="N14" s="16">
        <v>0</v>
      </c>
      <c r="O14" s="16">
        <f>N14*O9/N9</f>
        <v>0</v>
      </c>
      <c r="P14" s="19">
        <f t="shared" si="1"/>
        <v>830.71105</v>
      </c>
      <c r="Q14" s="20">
        <f t="shared" si="1"/>
        <v>548.34031582339674</v>
      </c>
    </row>
    <row r="15" spans="1:17" x14ac:dyDescent="0.25">
      <c r="A15" s="23">
        <v>8</v>
      </c>
      <c r="B15" s="14" t="s">
        <v>34</v>
      </c>
      <c r="C15" s="14" t="s">
        <v>35</v>
      </c>
      <c r="D15" s="16">
        <v>552.43899999999996</v>
      </c>
      <c r="E15" s="16">
        <f>D15*E14/D14</f>
        <v>342.82699734600885</v>
      </c>
      <c r="F15" s="16">
        <v>96.15</v>
      </c>
      <c r="G15" s="16">
        <f>F15*G16/F16</f>
        <v>185.91685465678376</v>
      </c>
      <c r="H15" s="25">
        <v>0</v>
      </c>
      <c r="I15" s="16">
        <f>H15*I8/H8</f>
        <v>0</v>
      </c>
      <c r="J15" s="16">
        <v>0</v>
      </c>
      <c r="K15" s="26">
        <v>0</v>
      </c>
      <c r="L15" s="16">
        <f t="shared" si="0"/>
        <v>0</v>
      </c>
      <c r="M15" s="16">
        <f t="shared" si="0"/>
        <v>0</v>
      </c>
      <c r="N15" s="16">
        <v>20</v>
      </c>
      <c r="O15" s="16">
        <f>N15*O9/N9</f>
        <v>20</v>
      </c>
      <c r="P15" s="19">
        <f t="shared" si="1"/>
        <v>668.58899999999994</v>
      </c>
      <c r="Q15" s="20">
        <f t="shared" si="1"/>
        <v>548.74385200279266</v>
      </c>
    </row>
    <row r="16" spans="1:17" x14ac:dyDescent="0.25">
      <c r="A16" s="23">
        <v>9</v>
      </c>
      <c r="B16" s="14" t="s">
        <v>36</v>
      </c>
      <c r="C16" s="14" t="s">
        <v>37</v>
      </c>
      <c r="D16" s="16">
        <v>584.36649999999997</v>
      </c>
      <c r="E16" s="16">
        <f>D16*E14/D14</f>
        <v>362.64024180877249</v>
      </c>
      <c r="F16" s="16">
        <v>155.15</v>
      </c>
      <c r="G16" s="17">
        <v>300</v>
      </c>
      <c r="H16" s="16">
        <v>60</v>
      </c>
      <c r="I16" s="16">
        <f>H16*I8/H8</f>
        <v>40</v>
      </c>
      <c r="J16" s="16">
        <v>0</v>
      </c>
      <c r="K16" s="26">
        <v>0</v>
      </c>
      <c r="L16" s="16">
        <f t="shared" si="0"/>
        <v>60</v>
      </c>
      <c r="M16" s="16">
        <f t="shared" si="0"/>
        <v>40</v>
      </c>
      <c r="N16" s="16">
        <v>0</v>
      </c>
      <c r="O16" s="16">
        <f>N16*O9/N9</f>
        <v>0</v>
      </c>
      <c r="P16" s="19">
        <f t="shared" si="1"/>
        <v>799.51649999999995</v>
      </c>
      <c r="Q16" s="20">
        <f t="shared" si="1"/>
        <v>702.64024180877254</v>
      </c>
    </row>
    <row r="17" spans="1:17" x14ac:dyDescent="0.25">
      <c r="A17" s="23">
        <v>10</v>
      </c>
      <c r="B17" s="14" t="s">
        <v>38</v>
      </c>
      <c r="C17" s="14" t="s">
        <v>39</v>
      </c>
      <c r="D17" s="16">
        <v>262.67824999999999</v>
      </c>
      <c r="E17" s="16">
        <f>D17*E14/D14</f>
        <v>163.01020694701904</v>
      </c>
      <c r="F17" s="16">
        <v>32.299999999999997</v>
      </c>
      <c r="G17" s="16">
        <f>F17*G16/F16</f>
        <v>62.455688043828552</v>
      </c>
      <c r="H17" s="16">
        <v>40</v>
      </c>
      <c r="I17" s="16">
        <f>H17*I8/H8</f>
        <v>26.666666666666668</v>
      </c>
      <c r="J17" s="16">
        <v>0</v>
      </c>
      <c r="K17" s="27">
        <v>0</v>
      </c>
      <c r="L17" s="16">
        <f t="shared" si="0"/>
        <v>40</v>
      </c>
      <c r="M17" s="16">
        <f t="shared" si="0"/>
        <v>26.666666666666668</v>
      </c>
      <c r="N17" s="16">
        <v>0</v>
      </c>
      <c r="O17" s="16">
        <f>N17*O9/N9</f>
        <v>0</v>
      </c>
      <c r="P17" s="19">
        <f t="shared" si="1"/>
        <v>334.97825</v>
      </c>
      <c r="Q17" s="20">
        <f t="shared" si="1"/>
        <v>252.13256165751426</v>
      </c>
    </row>
  </sheetData>
  <sheetProtection algorithmName="SHA-512" hashValue="+0oX9hxOiLv4308t/TIXG154QTUw97wB6MLDvOSQwzUT0jhDa6Svukkn+XU0LZ9+wKL50ZBUStBbNK7R/zT1gg==" saltValue="5tHMDXpZ7F5RE9uEe2f70w==" spinCount="100000" sheet="1" objects="1" scenarios="1"/>
  <mergeCells count="13">
    <mergeCell ref="H6:M6"/>
    <mergeCell ref="N6:O6"/>
    <mergeCell ref="P6:Q6"/>
    <mergeCell ref="A1:Q1"/>
    <mergeCell ref="A2:Q2"/>
    <mergeCell ref="A3:Q3"/>
    <mergeCell ref="A4:Q4"/>
    <mergeCell ref="B5:Q5"/>
    <mergeCell ref="A6:A7"/>
    <mergeCell ref="B6:B7"/>
    <mergeCell ref="C6:C7"/>
    <mergeCell ref="D6:E6"/>
    <mergeCell ref="F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32"/>
  <sheetViews>
    <sheetView workbookViewId="0">
      <selection activeCell="M12" sqref="M12"/>
    </sheetView>
  </sheetViews>
  <sheetFormatPr defaultRowHeight="15" x14ac:dyDescent="0.25"/>
  <sheetData>
    <row r="1" spans="1:11" x14ac:dyDescent="0.2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x14ac:dyDescent="0.25">
      <c r="A2" s="71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x14ac:dyDescent="0.25">
      <c r="A3" s="71" t="s">
        <v>40</v>
      </c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1" x14ac:dyDescent="0.25">
      <c r="A4" s="71" t="s">
        <v>41</v>
      </c>
      <c r="B4" s="72"/>
      <c r="C4" s="72"/>
      <c r="D4" s="72"/>
      <c r="E4" s="72"/>
      <c r="F4" s="72"/>
      <c r="G4" s="72"/>
      <c r="H4" s="72"/>
      <c r="I4" s="72"/>
      <c r="J4" s="72"/>
      <c r="K4" s="73"/>
    </row>
    <row r="5" spans="1:11" ht="30" x14ac:dyDescent="0.25">
      <c r="A5" s="1" t="s">
        <v>4</v>
      </c>
      <c r="B5" s="69" t="s">
        <v>5</v>
      </c>
      <c r="C5" s="69"/>
      <c r="D5" s="69"/>
      <c r="E5" s="69"/>
      <c r="F5" s="69"/>
      <c r="G5" s="69"/>
      <c r="H5" s="69"/>
      <c r="I5" s="69"/>
      <c r="J5" s="69"/>
      <c r="K5" s="70"/>
    </row>
    <row r="6" spans="1:11" ht="47.45" customHeight="1" x14ac:dyDescent="0.25">
      <c r="A6" s="74" t="s">
        <v>6</v>
      </c>
      <c r="B6" s="74" t="s">
        <v>7</v>
      </c>
      <c r="C6" s="74" t="s">
        <v>8</v>
      </c>
      <c r="D6" s="78" t="s">
        <v>9</v>
      </c>
      <c r="E6" s="78"/>
      <c r="F6" s="79" t="s">
        <v>10</v>
      </c>
      <c r="G6" s="79"/>
      <c r="H6" s="64" t="s">
        <v>11</v>
      </c>
      <c r="I6" s="65"/>
      <c r="J6" s="66" t="s">
        <v>13</v>
      </c>
      <c r="K6" s="67"/>
    </row>
    <row r="7" spans="1:11" ht="24" x14ac:dyDescent="0.25">
      <c r="A7" s="75"/>
      <c r="B7" s="76"/>
      <c r="C7" s="77"/>
      <c r="D7" s="2" t="s">
        <v>14</v>
      </c>
      <c r="E7" s="3" t="s">
        <v>15</v>
      </c>
      <c r="F7" s="2" t="s">
        <v>14</v>
      </c>
      <c r="G7" s="3" t="s">
        <v>15</v>
      </c>
      <c r="H7" s="2" t="s">
        <v>14</v>
      </c>
      <c r="I7" s="3" t="s">
        <v>15</v>
      </c>
      <c r="J7" s="4" t="s">
        <v>14</v>
      </c>
      <c r="K7" s="4" t="s">
        <v>15</v>
      </c>
    </row>
    <row r="8" spans="1:11" x14ac:dyDescent="0.25">
      <c r="A8" s="5">
        <v>1</v>
      </c>
      <c r="B8" s="6" t="s">
        <v>42</v>
      </c>
      <c r="C8" s="6" t="s">
        <v>43</v>
      </c>
      <c r="D8" s="29">
        <v>316.64750000000004</v>
      </c>
      <c r="E8" s="30">
        <f>D8*E23/D23</f>
        <v>196.50189729928618</v>
      </c>
      <c r="F8" s="30">
        <v>68.45</v>
      </c>
      <c r="G8" s="30">
        <f>F8*G29/F29</f>
        <v>132.35578472446019</v>
      </c>
      <c r="H8" s="30">
        <v>30</v>
      </c>
      <c r="I8" s="30">
        <f>H8*I10/H10</f>
        <v>42.857142857142854</v>
      </c>
      <c r="J8" s="31">
        <f>D8+F8+H8</f>
        <v>415.09750000000003</v>
      </c>
      <c r="K8" s="31">
        <f>E8+G8+I8</f>
        <v>371.71482488088924</v>
      </c>
    </row>
    <row r="9" spans="1:11" x14ac:dyDescent="0.25">
      <c r="A9" s="5">
        <v>2</v>
      </c>
      <c r="B9" s="6" t="s">
        <v>44</v>
      </c>
      <c r="C9" s="6" t="s">
        <v>45</v>
      </c>
      <c r="D9" s="29">
        <v>273.12299999999999</v>
      </c>
      <c r="E9" s="30">
        <f>D9*E23/D23</f>
        <v>169.49190407652966</v>
      </c>
      <c r="F9" s="30">
        <v>39.799999999999997</v>
      </c>
      <c r="G9" s="32">
        <f>F9*G29/F29</f>
        <v>76.95778279084756</v>
      </c>
      <c r="H9" s="30">
        <v>0</v>
      </c>
      <c r="I9" s="30">
        <f>H9*I10/H10</f>
        <v>0</v>
      </c>
      <c r="J9" s="31">
        <f t="shared" ref="J9:K24" si="0">D9+F9+H9</f>
        <v>312.923</v>
      </c>
      <c r="K9" s="31">
        <f t="shared" si="0"/>
        <v>246.44968686737724</v>
      </c>
    </row>
    <row r="10" spans="1:11" x14ac:dyDescent="0.25">
      <c r="A10" s="5">
        <v>3</v>
      </c>
      <c r="B10" s="6" t="s">
        <v>46</v>
      </c>
      <c r="C10" s="6" t="s">
        <v>47</v>
      </c>
      <c r="D10" s="33">
        <v>116.8528</v>
      </c>
      <c r="E10" s="34">
        <f>D10*E23/D23</f>
        <v>72.515326679459093</v>
      </c>
      <c r="F10" s="30">
        <v>64.8</v>
      </c>
      <c r="G10" s="30">
        <f>F10*G29/F29</f>
        <v>125.29809861424428</v>
      </c>
      <c r="H10" s="30">
        <v>140</v>
      </c>
      <c r="I10" s="35">
        <v>200</v>
      </c>
      <c r="J10" s="31">
        <f t="shared" si="0"/>
        <v>321.65280000000001</v>
      </c>
      <c r="K10" s="31">
        <f t="shared" si="0"/>
        <v>397.8134252937034</v>
      </c>
    </row>
    <row r="11" spans="1:11" x14ac:dyDescent="0.25">
      <c r="A11" s="5">
        <v>4</v>
      </c>
      <c r="B11" s="6" t="s">
        <v>48</v>
      </c>
      <c r="C11" s="6" t="s">
        <v>49</v>
      </c>
      <c r="D11" s="29">
        <v>46.117000000000004</v>
      </c>
      <c r="E11" s="34">
        <f>D11*E23/D23</f>
        <v>28.618820605724601</v>
      </c>
      <c r="F11" s="30">
        <v>34.65</v>
      </c>
      <c r="G11" s="30">
        <f>F11*G29/F29</f>
        <v>66.999677731227848</v>
      </c>
      <c r="H11" s="30">
        <v>50</v>
      </c>
      <c r="I11" s="30">
        <f>H11*I10/H10</f>
        <v>71.428571428571431</v>
      </c>
      <c r="J11" s="31">
        <f t="shared" si="0"/>
        <v>130.767</v>
      </c>
      <c r="K11" s="31">
        <f t="shared" si="0"/>
        <v>167.04706976552387</v>
      </c>
    </row>
    <row r="12" spans="1:11" x14ac:dyDescent="0.25">
      <c r="A12" s="5">
        <v>5</v>
      </c>
      <c r="B12" s="6" t="s">
        <v>50</v>
      </c>
      <c r="C12" s="6" t="s">
        <v>51</v>
      </c>
      <c r="D12" s="29">
        <v>135.447</v>
      </c>
      <c r="E12" s="30">
        <f>D12*E23/D23</f>
        <v>84.054326920302259</v>
      </c>
      <c r="F12" s="30">
        <v>26.3</v>
      </c>
      <c r="G12" s="30">
        <f>F12*G29/F29</f>
        <v>50.854012246213337</v>
      </c>
      <c r="H12" s="30">
        <v>20</v>
      </c>
      <c r="I12" s="30">
        <f>H12*I10/H10</f>
        <v>28.571428571428573</v>
      </c>
      <c r="J12" s="31">
        <f t="shared" si="0"/>
        <v>181.74700000000001</v>
      </c>
      <c r="K12" s="31">
        <f t="shared" si="0"/>
        <v>163.47976773794417</v>
      </c>
    </row>
    <row r="13" spans="1:11" x14ac:dyDescent="0.25">
      <c r="A13" s="7">
        <v>6</v>
      </c>
      <c r="B13" s="6" t="s">
        <v>52</v>
      </c>
      <c r="C13" s="6" t="s">
        <v>53</v>
      </c>
      <c r="D13" s="30">
        <v>10</v>
      </c>
      <c r="E13" s="30">
        <f>D13*E23/D23</f>
        <v>6.2056986806870773</v>
      </c>
      <c r="F13" s="30">
        <v>33</v>
      </c>
      <c r="G13" s="30">
        <f>F13*G29/F29</f>
        <v>63.809216886883661</v>
      </c>
      <c r="H13" s="30">
        <v>20</v>
      </c>
      <c r="I13" s="30">
        <f>H13*I10/H10</f>
        <v>28.571428571428573</v>
      </c>
      <c r="J13" s="31">
        <f t="shared" si="0"/>
        <v>63</v>
      </c>
      <c r="K13" s="31">
        <f t="shared" si="0"/>
        <v>98.586344138999308</v>
      </c>
    </row>
    <row r="14" spans="1:11" x14ac:dyDescent="0.25">
      <c r="A14" s="7">
        <v>7</v>
      </c>
      <c r="B14" s="6" t="s">
        <v>54</v>
      </c>
      <c r="C14" s="6" t="s">
        <v>55</v>
      </c>
      <c r="D14" s="30">
        <v>343.1617</v>
      </c>
      <c r="E14" s="30">
        <f>D14*E23/D23</f>
        <v>212.95581089523347</v>
      </c>
      <c r="F14" s="30">
        <v>48.15</v>
      </c>
      <c r="G14" s="30">
        <f>F14*G29/F29</f>
        <v>93.103448275862064</v>
      </c>
      <c r="H14" s="30">
        <v>40</v>
      </c>
      <c r="I14" s="30">
        <f>H14*I10/H10</f>
        <v>57.142857142857146</v>
      </c>
      <c r="J14" s="31">
        <f t="shared" si="0"/>
        <v>431.31169999999997</v>
      </c>
      <c r="K14" s="31">
        <f t="shared" si="0"/>
        <v>363.20211631395267</v>
      </c>
    </row>
    <row r="15" spans="1:11" x14ac:dyDescent="0.25">
      <c r="A15" s="7">
        <v>8</v>
      </c>
      <c r="B15" s="6" t="s">
        <v>56</v>
      </c>
      <c r="C15" s="6" t="s">
        <v>57</v>
      </c>
      <c r="D15" s="30">
        <v>152.21899999999999</v>
      </c>
      <c r="E15" s="30">
        <f>D15*E23/D23</f>
        <v>94.462524747550631</v>
      </c>
      <c r="F15" s="30">
        <v>64.849999999999994</v>
      </c>
      <c r="G15" s="30">
        <f>F15*G29/F29</f>
        <v>125.39477924589107</v>
      </c>
      <c r="H15" s="30">
        <v>40</v>
      </c>
      <c r="I15" s="30">
        <f>H15*I10/H10</f>
        <v>57.142857142857146</v>
      </c>
      <c r="J15" s="31">
        <f t="shared" si="0"/>
        <v>257.06899999999996</v>
      </c>
      <c r="K15" s="31">
        <f t="shared" si="0"/>
        <v>277.00016113629886</v>
      </c>
    </row>
    <row r="16" spans="1:11" x14ac:dyDescent="0.25">
      <c r="A16" s="7">
        <v>9</v>
      </c>
      <c r="B16" s="6" t="s">
        <v>58</v>
      </c>
      <c r="C16" s="6" t="s">
        <v>59</v>
      </c>
      <c r="D16" s="30">
        <v>0</v>
      </c>
      <c r="E16" s="30">
        <f>D16*E23/D23</f>
        <v>0</v>
      </c>
      <c r="F16" s="30">
        <v>52.4</v>
      </c>
      <c r="G16" s="30">
        <f>F16*G29/F29</f>
        <v>101.32130196583951</v>
      </c>
      <c r="H16" s="30">
        <v>30</v>
      </c>
      <c r="I16" s="30">
        <f>H16*I10/H10</f>
        <v>42.857142857142854</v>
      </c>
      <c r="J16" s="31">
        <f t="shared" si="0"/>
        <v>82.4</v>
      </c>
      <c r="K16" s="36">
        <f t="shared" si="0"/>
        <v>144.17844482298236</v>
      </c>
    </row>
    <row r="17" spans="1:11" x14ac:dyDescent="0.25">
      <c r="A17" s="7">
        <v>10</v>
      </c>
      <c r="B17" s="6" t="s">
        <v>20</v>
      </c>
      <c r="C17" s="6" t="s">
        <v>21</v>
      </c>
      <c r="D17" s="29">
        <v>10</v>
      </c>
      <c r="E17" s="30">
        <f>D17*E23/D23</f>
        <v>6.2056986806870773</v>
      </c>
      <c r="F17" s="30">
        <v>41.3</v>
      </c>
      <c r="G17" s="30">
        <f>F17*G29/F29</f>
        <v>79.85820174025136</v>
      </c>
      <c r="H17" s="30">
        <v>60</v>
      </c>
      <c r="I17" s="30">
        <f>H17*I10/H10</f>
        <v>85.714285714285708</v>
      </c>
      <c r="J17" s="31">
        <f t="shared" si="0"/>
        <v>111.3</v>
      </c>
      <c r="K17" s="36">
        <f t="shared" si="0"/>
        <v>171.77818613522413</v>
      </c>
    </row>
    <row r="18" spans="1:11" x14ac:dyDescent="0.25">
      <c r="A18" s="7">
        <v>11</v>
      </c>
      <c r="B18" s="6" t="s">
        <v>60</v>
      </c>
      <c r="C18" s="6" t="s">
        <v>61</v>
      </c>
      <c r="D18" s="30">
        <v>254.95424999999997</v>
      </c>
      <c r="E18" s="30">
        <f>D18*E23/D23</f>
        <v>158.21692528605632</v>
      </c>
      <c r="F18" s="30">
        <v>132.65</v>
      </c>
      <c r="G18" s="30">
        <f>F18*G29/F29</f>
        <v>256.49371575894293</v>
      </c>
      <c r="H18" s="30">
        <v>0</v>
      </c>
      <c r="I18" s="30">
        <f>H18*I10/H10</f>
        <v>0</v>
      </c>
      <c r="J18" s="31">
        <f t="shared" si="0"/>
        <v>387.60424999999998</v>
      </c>
      <c r="K18" s="36">
        <f t="shared" si="0"/>
        <v>414.71064104499925</v>
      </c>
    </row>
    <row r="19" spans="1:11" x14ac:dyDescent="0.25">
      <c r="A19" s="7">
        <v>12</v>
      </c>
      <c r="B19" s="6" t="s">
        <v>22</v>
      </c>
      <c r="C19" s="6" t="s">
        <v>23</v>
      </c>
      <c r="D19" s="29">
        <v>30.128</v>
      </c>
      <c r="E19" s="30">
        <f>D19*E23/D23</f>
        <v>18.696528985174027</v>
      </c>
      <c r="F19" s="30">
        <v>53.85</v>
      </c>
      <c r="G19" s="30">
        <f>F19*G29/F29</f>
        <v>104.12504028359652</v>
      </c>
      <c r="H19" s="30">
        <v>30</v>
      </c>
      <c r="I19" s="30">
        <f>H19*I10/H10</f>
        <v>42.857142857142854</v>
      </c>
      <c r="J19" s="31">
        <f t="shared" si="0"/>
        <v>113.97800000000001</v>
      </c>
      <c r="K19" s="36">
        <f t="shared" si="0"/>
        <v>165.67871212591339</v>
      </c>
    </row>
    <row r="20" spans="1:11" x14ac:dyDescent="0.25">
      <c r="A20" s="7">
        <v>13</v>
      </c>
      <c r="B20" s="6" t="s">
        <v>24</v>
      </c>
      <c r="C20" s="6" t="s">
        <v>25</v>
      </c>
      <c r="D20" s="33">
        <v>315.87175000000002</v>
      </c>
      <c r="E20" s="30">
        <f>D20*E23/D23</f>
        <v>196.02049022413183</v>
      </c>
      <c r="F20" s="30">
        <v>13.3</v>
      </c>
      <c r="G20" s="30">
        <f>F20*G29/F29</f>
        <v>25.717048018047052</v>
      </c>
      <c r="H20" s="30">
        <v>0</v>
      </c>
      <c r="I20" s="30">
        <f>H20*I10/H10</f>
        <v>0</v>
      </c>
      <c r="J20" s="31">
        <f t="shared" si="0"/>
        <v>329.17175000000003</v>
      </c>
      <c r="K20" s="36">
        <f t="shared" si="0"/>
        <v>221.73753824217889</v>
      </c>
    </row>
    <row r="21" spans="1:11" x14ac:dyDescent="0.25">
      <c r="A21" s="7">
        <v>14</v>
      </c>
      <c r="B21" s="6" t="s">
        <v>62</v>
      </c>
      <c r="C21" s="6" t="s">
        <v>63</v>
      </c>
      <c r="D21" s="30">
        <v>172</v>
      </c>
      <c r="E21" s="30">
        <f>D21*E23/D23</f>
        <v>106.73801730781773</v>
      </c>
      <c r="F21" s="30">
        <v>35.049999999999997</v>
      </c>
      <c r="G21" s="30">
        <f>F21*G29/F29</f>
        <v>67.77312278440219</v>
      </c>
      <c r="H21" s="30">
        <v>40</v>
      </c>
      <c r="I21" s="30">
        <f>H21*I10/H10</f>
        <v>57.142857142857146</v>
      </c>
      <c r="J21" s="31">
        <f t="shared" si="0"/>
        <v>247.05</v>
      </c>
      <c r="K21" s="36">
        <f t="shared" si="0"/>
        <v>231.65399723507707</v>
      </c>
    </row>
    <row r="22" spans="1:11" x14ac:dyDescent="0.25">
      <c r="A22" s="7">
        <v>15</v>
      </c>
      <c r="B22" s="6" t="s">
        <v>64</v>
      </c>
      <c r="C22" s="6" t="s">
        <v>65</v>
      </c>
      <c r="D22" s="30">
        <v>288.96050000000002</v>
      </c>
      <c r="E22" s="30">
        <f>D22*E23/D23</f>
        <v>179.32017936206782</v>
      </c>
      <c r="F22" s="30">
        <v>30.65</v>
      </c>
      <c r="G22" s="30">
        <f>F22*G29/F29</f>
        <v>59.265227199484364</v>
      </c>
      <c r="H22" s="30">
        <v>40</v>
      </c>
      <c r="I22" s="30">
        <f>H22*I10/H10</f>
        <v>57.142857142857146</v>
      </c>
      <c r="J22" s="31">
        <f t="shared" si="0"/>
        <v>359.6105</v>
      </c>
      <c r="K22" s="36">
        <f t="shared" si="0"/>
        <v>295.72826370440936</v>
      </c>
    </row>
    <row r="23" spans="1:11" x14ac:dyDescent="0.25">
      <c r="A23" s="7">
        <v>16</v>
      </c>
      <c r="B23" s="6" t="s">
        <v>32</v>
      </c>
      <c r="C23" s="6" t="s">
        <v>33</v>
      </c>
      <c r="D23" s="30">
        <v>805.71105</v>
      </c>
      <c r="E23" s="37">
        <v>500</v>
      </c>
      <c r="F23" s="30">
        <v>25</v>
      </c>
      <c r="G23" s="30">
        <f>F23*G29/F29</f>
        <v>48.340315823396708</v>
      </c>
      <c r="H23" s="30">
        <v>0</v>
      </c>
      <c r="I23" s="30">
        <f>H23*I10/H10</f>
        <v>0</v>
      </c>
      <c r="J23" s="31">
        <f t="shared" si="0"/>
        <v>830.71105</v>
      </c>
      <c r="K23" s="36">
        <f t="shared" si="0"/>
        <v>548.34031582339674</v>
      </c>
    </row>
    <row r="24" spans="1:11" x14ac:dyDescent="0.25">
      <c r="A24" s="7">
        <v>17</v>
      </c>
      <c r="B24" s="6" t="s">
        <v>66</v>
      </c>
      <c r="C24" s="6" t="s">
        <v>67</v>
      </c>
      <c r="D24" s="30">
        <v>126.5215</v>
      </c>
      <c r="E24" s="30">
        <f>D24*E23/D23</f>
        <v>78.515430562855002</v>
      </c>
      <c r="F24" s="30">
        <v>69.849999999999994</v>
      </c>
      <c r="G24" s="30">
        <f>F24*G29/F29</f>
        <v>135.0628424105704</v>
      </c>
      <c r="H24" s="30">
        <v>50</v>
      </c>
      <c r="I24" s="30">
        <f>H24*I10/H10</f>
        <v>71.428571428571431</v>
      </c>
      <c r="J24" s="31">
        <f t="shared" si="0"/>
        <v>246.3715</v>
      </c>
      <c r="K24" s="36">
        <f t="shared" si="0"/>
        <v>285.00684440199683</v>
      </c>
    </row>
    <row r="25" spans="1:11" x14ac:dyDescent="0.25">
      <c r="A25" s="7">
        <v>18</v>
      </c>
      <c r="B25" s="6" t="s">
        <v>68</v>
      </c>
      <c r="C25" s="6" t="s">
        <v>69</v>
      </c>
      <c r="D25" s="30">
        <v>95.192499999999995</v>
      </c>
      <c r="E25" s="30">
        <f>D25*E23/D23</f>
        <v>59.073597166130462</v>
      </c>
      <c r="F25" s="30">
        <v>0</v>
      </c>
      <c r="G25" s="30">
        <f>F25*G29/F29</f>
        <v>0</v>
      </c>
      <c r="H25" s="30">
        <v>0</v>
      </c>
      <c r="I25" s="30">
        <f>H25*I10/H10</f>
        <v>0</v>
      </c>
      <c r="J25" s="31">
        <f t="shared" ref="J25:K32" si="1">D25+F25+H25</f>
        <v>95.192499999999995</v>
      </c>
      <c r="K25" s="36">
        <f t="shared" si="1"/>
        <v>59.073597166130462</v>
      </c>
    </row>
    <row r="26" spans="1:11" x14ac:dyDescent="0.25">
      <c r="A26" s="7">
        <v>19</v>
      </c>
      <c r="B26" s="6" t="s">
        <v>70</v>
      </c>
      <c r="C26" s="6" t="s">
        <v>71</v>
      </c>
      <c r="D26" s="30">
        <v>10</v>
      </c>
      <c r="E26" s="30">
        <f>D26*E23/D23</f>
        <v>6.2056986806870773</v>
      </c>
      <c r="F26" s="30">
        <v>0</v>
      </c>
      <c r="G26" s="30">
        <f>F26*G29/F29</f>
        <v>0</v>
      </c>
      <c r="H26" s="30">
        <v>0</v>
      </c>
      <c r="I26" s="30">
        <f>H26*I10/H10</f>
        <v>0</v>
      </c>
      <c r="J26" s="31">
        <f t="shared" si="1"/>
        <v>10</v>
      </c>
      <c r="K26" s="36">
        <f t="shared" si="1"/>
        <v>6.2056986806870773</v>
      </c>
    </row>
    <row r="27" spans="1:11" x14ac:dyDescent="0.25">
      <c r="A27" s="7">
        <v>20</v>
      </c>
      <c r="B27" s="6" t="s">
        <v>34</v>
      </c>
      <c r="C27" s="6" t="s">
        <v>35</v>
      </c>
      <c r="D27" s="30">
        <v>552.43899999999996</v>
      </c>
      <c r="E27" s="30">
        <f>D27*E23/D23</f>
        <v>342.82699734600885</v>
      </c>
      <c r="F27" s="30">
        <v>96.15</v>
      </c>
      <c r="G27" s="30">
        <f>F27*G29/F29</f>
        <v>185.91685465678376</v>
      </c>
      <c r="H27" s="30">
        <v>0</v>
      </c>
      <c r="I27" s="30">
        <f>H27*I10/H10</f>
        <v>0</v>
      </c>
      <c r="J27" s="31">
        <f t="shared" si="1"/>
        <v>648.58899999999994</v>
      </c>
      <c r="K27" s="36">
        <f t="shared" si="1"/>
        <v>528.74385200279266</v>
      </c>
    </row>
    <row r="28" spans="1:11" x14ac:dyDescent="0.25">
      <c r="A28" s="7">
        <v>21</v>
      </c>
      <c r="B28" s="6" t="s">
        <v>72</v>
      </c>
      <c r="C28" s="6" t="s">
        <v>73</v>
      </c>
      <c r="D28" s="30">
        <v>436.14649999999995</v>
      </c>
      <c r="E28" s="30">
        <f>D28*E23/D23</f>
        <v>270.65937596362863</v>
      </c>
      <c r="F28" s="30">
        <v>59.2</v>
      </c>
      <c r="G28" s="30">
        <f>F28*G29/F29</f>
        <v>114.46986786980341</v>
      </c>
      <c r="H28" s="30">
        <v>30</v>
      </c>
      <c r="I28" s="30">
        <f>H28*I10/H10</f>
        <v>42.857142857142854</v>
      </c>
      <c r="J28" s="31">
        <f t="shared" si="1"/>
        <v>525.34649999999988</v>
      </c>
      <c r="K28" s="36">
        <f t="shared" si="1"/>
        <v>427.98638669057488</v>
      </c>
    </row>
    <row r="29" spans="1:11" x14ac:dyDescent="0.25">
      <c r="A29" s="7">
        <v>22</v>
      </c>
      <c r="B29" s="6" t="s">
        <v>36</v>
      </c>
      <c r="C29" s="6" t="s">
        <v>37</v>
      </c>
      <c r="D29" s="30">
        <v>584.36649999999997</v>
      </c>
      <c r="E29" s="30">
        <f>D29*E23/D23</f>
        <v>362.64024180877249</v>
      </c>
      <c r="F29" s="30">
        <v>155.15</v>
      </c>
      <c r="G29" s="35">
        <v>300</v>
      </c>
      <c r="H29" s="30">
        <v>60</v>
      </c>
      <c r="I29" s="30">
        <f>H29*I10/H10</f>
        <v>85.714285714285708</v>
      </c>
      <c r="J29" s="31">
        <f t="shared" si="1"/>
        <v>799.51649999999995</v>
      </c>
      <c r="K29" s="36">
        <f t="shared" si="1"/>
        <v>748.35452752305821</v>
      </c>
    </row>
    <row r="30" spans="1:11" x14ac:dyDescent="0.25">
      <c r="A30" s="7">
        <v>23</v>
      </c>
      <c r="B30" s="6" t="s">
        <v>38</v>
      </c>
      <c r="C30" s="6" t="s">
        <v>39</v>
      </c>
      <c r="D30" s="30">
        <v>262.67824999999999</v>
      </c>
      <c r="E30" s="30">
        <f>D30*E23/D23</f>
        <v>163.01020694701904</v>
      </c>
      <c r="F30" s="30">
        <v>32.299999999999997</v>
      </c>
      <c r="G30" s="30">
        <f>F30*G29/F29</f>
        <v>62.455688043828552</v>
      </c>
      <c r="H30" s="30">
        <v>40</v>
      </c>
      <c r="I30" s="30">
        <f>H30*I10/H10</f>
        <v>57.142857142857146</v>
      </c>
      <c r="J30" s="31">
        <f t="shared" si="1"/>
        <v>334.97825</v>
      </c>
      <c r="K30" s="36">
        <f t="shared" si="1"/>
        <v>282.60875213370474</v>
      </c>
    </row>
    <row r="31" spans="1:11" x14ac:dyDescent="0.25">
      <c r="A31" s="7">
        <v>24</v>
      </c>
      <c r="B31" s="6" t="s">
        <v>74</v>
      </c>
      <c r="C31" s="6" t="s">
        <v>75</v>
      </c>
      <c r="D31" s="30">
        <v>122.41374999999999</v>
      </c>
      <c r="E31" s="30">
        <f>D31*E23/D23</f>
        <v>75.966284687295769</v>
      </c>
      <c r="F31" s="30">
        <v>19.649999999999999</v>
      </c>
      <c r="G31" s="30">
        <f>F31*G29/F29</f>
        <v>37.995488237189818</v>
      </c>
      <c r="H31" s="30">
        <v>20</v>
      </c>
      <c r="I31" s="30">
        <f>H31*I10/H10</f>
        <v>28.571428571428573</v>
      </c>
      <c r="J31" s="31">
        <f t="shared" si="1"/>
        <v>162.06375</v>
      </c>
      <c r="K31" s="36">
        <f t="shared" si="1"/>
        <v>142.53320149591417</v>
      </c>
    </row>
    <row r="32" spans="1:11" x14ac:dyDescent="0.25">
      <c r="A32" s="7">
        <v>25</v>
      </c>
      <c r="B32" s="6" t="s">
        <v>76</v>
      </c>
      <c r="C32" s="6" t="s">
        <v>77</v>
      </c>
      <c r="D32" s="30">
        <v>67.908000000000001</v>
      </c>
      <c r="E32" s="30">
        <f>D32*E23/D23</f>
        <v>42.141658600809805</v>
      </c>
      <c r="F32" s="30">
        <v>45.8</v>
      </c>
      <c r="G32" s="30">
        <f>F32*G29/F29</f>
        <v>88.559458588462775</v>
      </c>
      <c r="H32" s="30">
        <v>30</v>
      </c>
      <c r="I32" s="30">
        <f>H32*I10/H10</f>
        <v>42.857142857142854</v>
      </c>
      <c r="J32" s="31">
        <f t="shared" si="1"/>
        <v>143.708</v>
      </c>
      <c r="K32" s="36">
        <f t="shared" si="1"/>
        <v>173.55826004641543</v>
      </c>
    </row>
  </sheetData>
  <sheetProtection algorithmName="SHA-512" hashValue="D8xWWWuHjQbNGZB+/XCOXNKOXz+Ah8E+O8y/vVu8dkvb/4vT8P0tO+vMptB09pkZQYZs8SPqzqzvpM4Vq4OvDA==" saltValue="MHwmEmNqt787JL7T5Ogqtg==" spinCount="100000" sheet="1" objects="1" scenarios="1"/>
  <mergeCells count="12">
    <mergeCell ref="H6:I6"/>
    <mergeCell ref="J6:K6"/>
    <mergeCell ref="A1:K1"/>
    <mergeCell ref="A2:K2"/>
    <mergeCell ref="A3:K3"/>
    <mergeCell ref="A4:K4"/>
    <mergeCell ref="B5:K5"/>
    <mergeCell ref="A6:A7"/>
    <mergeCell ref="B6:B7"/>
    <mergeCell ref="C6:C7"/>
    <mergeCell ref="D6:E6"/>
    <mergeCell ref="F6:G6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K29"/>
  <sheetViews>
    <sheetView workbookViewId="0">
      <selection activeCell="N16" sqref="N16"/>
    </sheetView>
  </sheetViews>
  <sheetFormatPr defaultRowHeight="15" x14ac:dyDescent="0.25"/>
  <sheetData>
    <row r="1" spans="1:11" x14ac:dyDescent="0.2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x14ac:dyDescent="0.25">
      <c r="A2" s="71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3"/>
    </row>
    <row r="3" spans="1:11" x14ac:dyDescent="0.25">
      <c r="A3" s="71" t="s">
        <v>40</v>
      </c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1" x14ac:dyDescent="0.25">
      <c r="A4" s="71" t="s">
        <v>78</v>
      </c>
      <c r="B4" s="72"/>
      <c r="C4" s="72"/>
      <c r="D4" s="72"/>
      <c r="E4" s="72"/>
      <c r="F4" s="72"/>
      <c r="G4" s="72"/>
      <c r="H4" s="72"/>
      <c r="I4" s="72"/>
      <c r="J4" s="72"/>
      <c r="K4" s="73"/>
    </row>
    <row r="5" spans="1:11" ht="30" x14ac:dyDescent="0.25">
      <c r="A5" s="1" t="s">
        <v>4</v>
      </c>
      <c r="B5" s="69" t="s">
        <v>79</v>
      </c>
      <c r="C5" s="69"/>
      <c r="D5" s="69"/>
      <c r="E5" s="69"/>
      <c r="F5" s="69"/>
      <c r="G5" s="69"/>
      <c r="H5" s="69"/>
      <c r="I5" s="69"/>
      <c r="J5" s="69"/>
      <c r="K5" s="70"/>
    </row>
    <row r="6" spans="1:11" ht="50.45" customHeight="1" x14ac:dyDescent="0.25">
      <c r="A6" s="74" t="s">
        <v>6</v>
      </c>
      <c r="B6" s="74" t="s">
        <v>7</v>
      </c>
      <c r="C6" s="74" t="s">
        <v>8</v>
      </c>
      <c r="D6" s="78" t="s">
        <v>9</v>
      </c>
      <c r="E6" s="78"/>
      <c r="F6" s="79" t="s">
        <v>10</v>
      </c>
      <c r="G6" s="79"/>
      <c r="H6" s="64" t="s">
        <v>11</v>
      </c>
      <c r="I6" s="65"/>
      <c r="J6" s="66" t="s">
        <v>13</v>
      </c>
      <c r="K6" s="67"/>
    </row>
    <row r="7" spans="1:11" ht="24" x14ac:dyDescent="0.25">
      <c r="A7" s="75"/>
      <c r="B7" s="76"/>
      <c r="C7" s="77"/>
      <c r="D7" s="2" t="s">
        <v>14</v>
      </c>
      <c r="E7" s="3" t="s">
        <v>15</v>
      </c>
      <c r="F7" s="2" t="s">
        <v>14</v>
      </c>
      <c r="G7" s="3" t="s">
        <v>15</v>
      </c>
      <c r="H7" s="2" t="s">
        <v>14</v>
      </c>
      <c r="I7" s="3" t="s">
        <v>15</v>
      </c>
      <c r="J7" s="4" t="s">
        <v>14</v>
      </c>
      <c r="K7" s="4" t="s">
        <v>15</v>
      </c>
    </row>
    <row r="8" spans="1:11" x14ac:dyDescent="0.25">
      <c r="A8" s="5">
        <v>1</v>
      </c>
      <c r="B8" s="6" t="s">
        <v>58</v>
      </c>
      <c r="C8" s="6" t="s">
        <v>59</v>
      </c>
      <c r="D8" s="30">
        <v>0</v>
      </c>
      <c r="E8" s="30">
        <f>D8*E18/D18</f>
        <v>0</v>
      </c>
      <c r="F8" s="30">
        <v>52.4</v>
      </c>
      <c r="G8" s="30">
        <f>F8*G26/F26</f>
        <v>101.32130196583951</v>
      </c>
      <c r="H8" s="30">
        <v>30</v>
      </c>
      <c r="I8" s="30">
        <f>H8*I10/H10</f>
        <v>42.857142857142854</v>
      </c>
      <c r="J8" s="31">
        <f t="shared" ref="J8:K23" si="0">D8+F8+H8</f>
        <v>82.4</v>
      </c>
      <c r="K8" s="31">
        <f t="shared" si="0"/>
        <v>144.17844482298236</v>
      </c>
    </row>
    <row r="9" spans="1:11" x14ac:dyDescent="0.25">
      <c r="A9" s="5">
        <v>2</v>
      </c>
      <c r="B9" s="6" t="s">
        <v>44</v>
      </c>
      <c r="C9" s="6" t="s">
        <v>45</v>
      </c>
      <c r="D9" s="29">
        <v>273.12299999999999</v>
      </c>
      <c r="E9" s="30">
        <f>D9*E18/D18</f>
        <v>169.49190407652966</v>
      </c>
      <c r="F9" s="30">
        <v>39.799999999999997</v>
      </c>
      <c r="G9" s="32">
        <f>F9*G26/F26</f>
        <v>76.95778279084756</v>
      </c>
      <c r="H9" s="30">
        <v>0</v>
      </c>
      <c r="I9" s="30">
        <f>H9*I10/H10</f>
        <v>0</v>
      </c>
      <c r="J9" s="31">
        <f>D9+F9+H9</f>
        <v>312.923</v>
      </c>
      <c r="K9" s="31">
        <f t="shared" si="0"/>
        <v>246.44968686737724</v>
      </c>
    </row>
    <row r="10" spans="1:11" x14ac:dyDescent="0.25">
      <c r="A10" s="5">
        <v>3</v>
      </c>
      <c r="B10" s="6" t="s">
        <v>46</v>
      </c>
      <c r="C10" s="6" t="s">
        <v>47</v>
      </c>
      <c r="D10" s="33">
        <v>116.8528</v>
      </c>
      <c r="E10" s="34">
        <f>D10*E18/D18</f>
        <v>72.515326679459093</v>
      </c>
      <c r="F10" s="30">
        <v>64.8</v>
      </c>
      <c r="G10" s="30">
        <f>F10*G26/F26</f>
        <v>125.29809861424428</v>
      </c>
      <c r="H10" s="30">
        <v>140</v>
      </c>
      <c r="I10" s="35">
        <v>200</v>
      </c>
      <c r="J10" s="31">
        <f t="shared" ref="J10:K28" si="1">D10+F10+H10</f>
        <v>321.65280000000001</v>
      </c>
      <c r="K10" s="31">
        <f t="shared" si="0"/>
        <v>397.8134252937034</v>
      </c>
    </row>
    <row r="11" spans="1:11" x14ac:dyDescent="0.25">
      <c r="A11" s="5">
        <v>4</v>
      </c>
      <c r="B11" s="6" t="s">
        <v>34</v>
      </c>
      <c r="C11" s="6" t="s">
        <v>35</v>
      </c>
      <c r="D11" s="30">
        <v>552.43899999999996</v>
      </c>
      <c r="E11" s="34">
        <f>D11*E18/D18</f>
        <v>342.82699734600885</v>
      </c>
      <c r="F11" s="30">
        <v>96.15</v>
      </c>
      <c r="G11" s="30">
        <f>F11*G26/F26</f>
        <v>185.91685465678376</v>
      </c>
      <c r="H11" s="30">
        <v>0</v>
      </c>
      <c r="I11" s="30">
        <f>H11*I10/H10</f>
        <v>0</v>
      </c>
      <c r="J11" s="31">
        <f t="shared" si="1"/>
        <v>648.58899999999994</v>
      </c>
      <c r="K11" s="31">
        <f t="shared" si="0"/>
        <v>528.74385200279266</v>
      </c>
    </row>
    <row r="12" spans="1:11" x14ac:dyDescent="0.25">
      <c r="A12" s="5">
        <v>5</v>
      </c>
      <c r="B12" s="6" t="s">
        <v>64</v>
      </c>
      <c r="C12" s="6" t="s">
        <v>65</v>
      </c>
      <c r="D12" s="30">
        <v>288.96050000000002</v>
      </c>
      <c r="E12" s="30">
        <f>D12*E18/D18</f>
        <v>179.32017936206782</v>
      </c>
      <c r="F12" s="30">
        <v>30.65</v>
      </c>
      <c r="G12" s="30">
        <f>F12*G26/F26</f>
        <v>59.265227199484364</v>
      </c>
      <c r="H12" s="30">
        <v>40</v>
      </c>
      <c r="I12" s="30">
        <f>H12*I10/H10</f>
        <v>57.142857142857146</v>
      </c>
      <c r="J12" s="31">
        <f t="shared" si="1"/>
        <v>359.6105</v>
      </c>
      <c r="K12" s="31">
        <f t="shared" si="0"/>
        <v>295.72826370440936</v>
      </c>
    </row>
    <row r="13" spans="1:11" x14ac:dyDescent="0.25">
      <c r="A13" s="7">
        <v>6</v>
      </c>
      <c r="B13" s="6" t="s">
        <v>72</v>
      </c>
      <c r="C13" s="6" t="s">
        <v>73</v>
      </c>
      <c r="D13" s="30">
        <v>436.14649999999995</v>
      </c>
      <c r="E13" s="30">
        <f>D13*E18/D18</f>
        <v>270.65937596362863</v>
      </c>
      <c r="F13" s="30">
        <v>59.2</v>
      </c>
      <c r="G13" s="30">
        <f>F13*G26/F26</f>
        <v>114.46986786980341</v>
      </c>
      <c r="H13" s="30">
        <v>30</v>
      </c>
      <c r="I13" s="30">
        <f>H13*I10/H10</f>
        <v>42.857142857142854</v>
      </c>
      <c r="J13" s="31">
        <f t="shared" si="1"/>
        <v>525.34649999999988</v>
      </c>
      <c r="K13" s="31">
        <f t="shared" si="0"/>
        <v>427.98638669057488</v>
      </c>
    </row>
    <row r="14" spans="1:11" x14ac:dyDescent="0.25">
      <c r="A14" s="7">
        <v>7</v>
      </c>
      <c r="B14" s="6" t="s">
        <v>52</v>
      </c>
      <c r="C14" s="6" t="s">
        <v>53</v>
      </c>
      <c r="D14" s="30">
        <v>10</v>
      </c>
      <c r="E14" s="30">
        <f>D14*E18/D18</f>
        <v>6.2056986806870773</v>
      </c>
      <c r="F14" s="30">
        <v>33</v>
      </c>
      <c r="G14" s="30">
        <f>F14*G26/F26</f>
        <v>63.809216886883661</v>
      </c>
      <c r="H14" s="30">
        <v>20</v>
      </c>
      <c r="I14" s="30">
        <f>H14*I10/H10</f>
        <v>28.571428571428573</v>
      </c>
      <c r="J14" s="31">
        <f t="shared" si="1"/>
        <v>63</v>
      </c>
      <c r="K14" s="31">
        <f t="shared" si="0"/>
        <v>98.586344138999308</v>
      </c>
    </row>
    <row r="15" spans="1:11" x14ac:dyDescent="0.25">
      <c r="A15" s="7">
        <v>8</v>
      </c>
      <c r="B15" s="6" t="s">
        <v>62</v>
      </c>
      <c r="C15" s="6" t="s">
        <v>63</v>
      </c>
      <c r="D15" s="30">
        <v>172</v>
      </c>
      <c r="E15" s="30">
        <f>D15*E18/D18</f>
        <v>106.73801730781773</v>
      </c>
      <c r="F15" s="30">
        <v>35.049999999999997</v>
      </c>
      <c r="G15" s="30">
        <f>F15*G26/F26</f>
        <v>67.77312278440219</v>
      </c>
      <c r="H15" s="30">
        <v>40</v>
      </c>
      <c r="I15" s="30">
        <f>H15*I10/H10</f>
        <v>57.142857142857146</v>
      </c>
      <c r="J15" s="31">
        <f t="shared" si="1"/>
        <v>247.05</v>
      </c>
      <c r="K15" s="31">
        <f t="shared" si="0"/>
        <v>231.65399723507707</v>
      </c>
    </row>
    <row r="16" spans="1:11" x14ac:dyDescent="0.25">
      <c r="A16" s="7">
        <v>9</v>
      </c>
      <c r="B16" s="6" t="s">
        <v>76</v>
      </c>
      <c r="C16" s="6" t="s">
        <v>77</v>
      </c>
      <c r="D16" s="30">
        <v>67.908000000000001</v>
      </c>
      <c r="E16" s="30">
        <f>D16*E18/D18</f>
        <v>42.141658600809805</v>
      </c>
      <c r="F16" s="30">
        <v>45.8</v>
      </c>
      <c r="G16" s="30">
        <f>F16*G26/F26</f>
        <v>88.559458588462775</v>
      </c>
      <c r="H16" s="30">
        <v>30</v>
      </c>
      <c r="I16" s="30">
        <f>H16*I10/H10</f>
        <v>42.857142857142854</v>
      </c>
      <c r="J16" s="31">
        <f t="shared" si="1"/>
        <v>143.708</v>
      </c>
      <c r="K16" s="36">
        <f t="shared" si="0"/>
        <v>173.55826004641543</v>
      </c>
    </row>
    <row r="17" spans="1:11" x14ac:dyDescent="0.25">
      <c r="A17" s="7">
        <v>10</v>
      </c>
      <c r="B17" s="6" t="s">
        <v>68</v>
      </c>
      <c r="C17" s="6" t="s">
        <v>69</v>
      </c>
      <c r="D17" s="30">
        <v>95.192499999999995</v>
      </c>
      <c r="E17" s="30">
        <f>D17*E18/D18</f>
        <v>59.073597166130462</v>
      </c>
      <c r="F17" s="30">
        <v>0</v>
      </c>
      <c r="G17" s="30">
        <f>F17*G26/F26</f>
        <v>0</v>
      </c>
      <c r="H17" s="30">
        <v>0</v>
      </c>
      <c r="I17" s="30">
        <f>H17*I10/H10</f>
        <v>0</v>
      </c>
      <c r="J17" s="31">
        <f t="shared" si="1"/>
        <v>95.192499999999995</v>
      </c>
      <c r="K17" s="36">
        <f t="shared" si="0"/>
        <v>59.073597166130462</v>
      </c>
    </row>
    <row r="18" spans="1:11" x14ac:dyDescent="0.25">
      <c r="A18" s="7">
        <v>11</v>
      </c>
      <c r="B18" s="6" t="s">
        <v>32</v>
      </c>
      <c r="C18" s="6" t="s">
        <v>33</v>
      </c>
      <c r="D18" s="30">
        <v>805.71105</v>
      </c>
      <c r="E18" s="37">
        <v>500</v>
      </c>
      <c r="F18" s="30">
        <v>25</v>
      </c>
      <c r="G18" s="30">
        <f>F18*G26/F26</f>
        <v>48.340315823396708</v>
      </c>
      <c r="H18" s="30">
        <v>0</v>
      </c>
      <c r="I18" s="30">
        <f>H18*I10/H10</f>
        <v>0</v>
      </c>
      <c r="J18" s="31">
        <f t="shared" si="1"/>
        <v>830.71105</v>
      </c>
      <c r="K18" s="36">
        <f t="shared" si="0"/>
        <v>548.34031582339674</v>
      </c>
    </row>
    <row r="19" spans="1:11" x14ac:dyDescent="0.25">
      <c r="A19" s="7">
        <v>12</v>
      </c>
      <c r="B19" s="6" t="s">
        <v>54</v>
      </c>
      <c r="C19" s="6" t="s">
        <v>55</v>
      </c>
      <c r="D19" s="30">
        <v>343.1617</v>
      </c>
      <c r="E19" s="30">
        <f>D19*E18/D18</f>
        <v>212.95581089523347</v>
      </c>
      <c r="F19" s="30">
        <v>48.15</v>
      </c>
      <c r="G19" s="30">
        <f>F19*G26/F26</f>
        <v>93.103448275862064</v>
      </c>
      <c r="H19" s="30">
        <v>40</v>
      </c>
      <c r="I19" s="30">
        <f>H19*I10/H10</f>
        <v>57.142857142857146</v>
      </c>
      <c r="J19" s="31">
        <f t="shared" si="1"/>
        <v>431.31169999999997</v>
      </c>
      <c r="K19" s="36">
        <f t="shared" si="0"/>
        <v>363.20211631395267</v>
      </c>
    </row>
    <row r="20" spans="1:11" x14ac:dyDescent="0.25">
      <c r="A20" s="7">
        <v>13</v>
      </c>
      <c r="B20" s="6" t="s">
        <v>38</v>
      </c>
      <c r="C20" s="6" t="s">
        <v>39</v>
      </c>
      <c r="D20" s="30">
        <v>262.67824999999999</v>
      </c>
      <c r="E20" s="30">
        <f>D20*E18/D18</f>
        <v>163.01020694701904</v>
      </c>
      <c r="F20" s="30">
        <v>32.299999999999997</v>
      </c>
      <c r="G20" s="30">
        <f>F20*G26/F26</f>
        <v>62.455688043828552</v>
      </c>
      <c r="H20" s="30">
        <v>40</v>
      </c>
      <c r="I20" s="30">
        <f>H20*I10/H10</f>
        <v>57.142857142857146</v>
      </c>
      <c r="J20" s="31">
        <f t="shared" si="1"/>
        <v>334.97825</v>
      </c>
      <c r="K20" s="36">
        <f t="shared" si="0"/>
        <v>282.60875213370474</v>
      </c>
    </row>
    <row r="21" spans="1:11" x14ac:dyDescent="0.25">
      <c r="A21" s="7">
        <v>14</v>
      </c>
      <c r="B21" s="6" t="s">
        <v>20</v>
      </c>
      <c r="C21" s="6" t="s">
        <v>21</v>
      </c>
      <c r="D21" s="29">
        <v>10</v>
      </c>
      <c r="E21" s="30">
        <f>D21*E18/D18</f>
        <v>6.2056986806870773</v>
      </c>
      <c r="F21" s="30">
        <v>41.3</v>
      </c>
      <c r="G21" s="30">
        <f>F21*G26/F26</f>
        <v>79.85820174025136</v>
      </c>
      <c r="H21" s="30">
        <v>60</v>
      </c>
      <c r="I21" s="30">
        <f>H21*I10/H10</f>
        <v>85.714285714285708</v>
      </c>
      <c r="J21" s="31">
        <f t="shared" si="1"/>
        <v>111.3</v>
      </c>
      <c r="K21" s="36">
        <f t="shared" si="0"/>
        <v>171.77818613522413</v>
      </c>
    </row>
    <row r="22" spans="1:11" x14ac:dyDescent="0.25">
      <c r="A22" s="7">
        <v>15</v>
      </c>
      <c r="B22" s="6" t="s">
        <v>74</v>
      </c>
      <c r="C22" s="6" t="s">
        <v>75</v>
      </c>
      <c r="D22" s="30">
        <v>122.41374999999999</v>
      </c>
      <c r="E22" s="30">
        <f>D22*E18/D18</f>
        <v>75.966284687295769</v>
      </c>
      <c r="F22" s="30">
        <v>19.649999999999999</v>
      </c>
      <c r="G22" s="30">
        <f>F22*G26/F26</f>
        <v>37.995488237189818</v>
      </c>
      <c r="H22" s="30">
        <v>20</v>
      </c>
      <c r="I22" s="30">
        <f>H22*I10/H10</f>
        <v>28.571428571428573</v>
      </c>
      <c r="J22" s="31">
        <f t="shared" si="1"/>
        <v>162.06375</v>
      </c>
      <c r="K22" s="36">
        <f t="shared" si="0"/>
        <v>142.53320149591417</v>
      </c>
    </row>
    <row r="23" spans="1:11" x14ac:dyDescent="0.25">
      <c r="A23" s="7">
        <v>16</v>
      </c>
      <c r="B23" s="6" t="s">
        <v>22</v>
      </c>
      <c r="C23" s="6" t="s">
        <v>23</v>
      </c>
      <c r="D23" s="29">
        <v>30.128</v>
      </c>
      <c r="E23" s="30">
        <f>D23*E18/D18</f>
        <v>18.696528985174027</v>
      </c>
      <c r="F23" s="30">
        <v>53.85</v>
      </c>
      <c r="G23" s="30">
        <f>F23*G26/F26</f>
        <v>104.12504028359652</v>
      </c>
      <c r="H23" s="30">
        <v>30</v>
      </c>
      <c r="I23" s="30">
        <f>H23*I10/H10</f>
        <v>42.857142857142854</v>
      </c>
      <c r="J23" s="31">
        <f t="shared" si="1"/>
        <v>113.97800000000001</v>
      </c>
      <c r="K23" s="36">
        <f t="shared" si="0"/>
        <v>165.67871212591339</v>
      </c>
    </row>
    <row r="24" spans="1:11" x14ac:dyDescent="0.25">
      <c r="A24" s="7">
        <v>17</v>
      </c>
      <c r="B24" s="6" t="s">
        <v>50</v>
      </c>
      <c r="C24" s="6" t="s">
        <v>51</v>
      </c>
      <c r="D24" s="29">
        <v>135.447</v>
      </c>
      <c r="E24" s="30">
        <f>D24*E18/D18</f>
        <v>84.054326920302259</v>
      </c>
      <c r="F24" s="30">
        <v>26.3</v>
      </c>
      <c r="G24" s="30">
        <f>F24*G26/F26</f>
        <v>50.854012246213337</v>
      </c>
      <c r="H24" s="30">
        <v>20</v>
      </c>
      <c r="I24" s="30">
        <f>H24*I10/H10</f>
        <v>28.571428571428573</v>
      </c>
      <c r="J24" s="31">
        <f t="shared" si="1"/>
        <v>181.74700000000001</v>
      </c>
      <c r="K24" s="36">
        <f t="shared" si="1"/>
        <v>163.47976773794417</v>
      </c>
    </row>
    <row r="25" spans="1:11" x14ac:dyDescent="0.25">
      <c r="A25" s="7">
        <v>18</v>
      </c>
      <c r="B25" s="6" t="s">
        <v>60</v>
      </c>
      <c r="C25" s="6" t="s">
        <v>61</v>
      </c>
      <c r="D25" s="30">
        <v>254.95424999999997</v>
      </c>
      <c r="E25" s="30">
        <f>D25*E18/D18</f>
        <v>158.21692528605632</v>
      </c>
      <c r="F25" s="30">
        <v>132.65</v>
      </c>
      <c r="G25" s="30">
        <f>F25*G26/F26</f>
        <v>256.49371575894293</v>
      </c>
      <c r="H25" s="30">
        <v>0</v>
      </c>
      <c r="I25" s="30">
        <f>H25*I10/H10</f>
        <v>0</v>
      </c>
      <c r="J25" s="31">
        <f t="shared" si="1"/>
        <v>387.60424999999998</v>
      </c>
      <c r="K25" s="36">
        <f t="shared" si="1"/>
        <v>414.71064104499925</v>
      </c>
    </row>
    <row r="26" spans="1:11" x14ac:dyDescent="0.25">
      <c r="A26" s="7">
        <v>19</v>
      </c>
      <c r="B26" s="6" t="s">
        <v>36</v>
      </c>
      <c r="C26" s="6" t="s">
        <v>37</v>
      </c>
      <c r="D26" s="30">
        <v>584.36649999999997</v>
      </c>
      <c r="E26" s="30">
        <f>D26*E18/D18</f>
        <v>362.64024180877249</v>
      </c>
      <c r="F26" s="30">
        <v>155.15</v>
      </c>
      <c r="G26" s="37">
        <v>300</v>
      </c>
      <c r="H26" s="30">
        <v>60</v>
      </c>
      <c r="I26" s="30">
        <f>H26*I10/H10</f>
        <v>85.714285714285708</v>
      </c>
      <c r="J26" s="31">
        <f t="shared" si="1"/>
        <v>799.51649999999995</v>
      </c>
      <c r="K26" s="36">
        <f t="shared" si="1"/>
        <v>748.35452752305821</v>
      </c>
    </row>
    <row r="27" spans="1:11" x14ac:dyDescent="0.25">
      <c r="A27" s="7">
        <v>20</v>
      </c>
      <c r="B27" s="6" t="s">
        <v>48</v>
      </c>
      <c r="C27" s="6" t="s">
        <v>49</v>
      </c>
      <c r="D27" s="29">
        <v>46.117000000000004</v>
      </c>
      <c r="E27" s="30">
        <f>D27*E18/D18</f>
        <v>28.618820605724601</v>
      </c>
      <c r="F27" s="30">
        <v>34.65</v>
      </c>
      <c r="G27" s="30">
        <f>F27*G26/F26</f>
        <v>66.999677731227848</v>
      </c>
      <c r="H27" s="30">
        <v>50</v>
      </c>
      <c r="I27" s="30">
        <f>H27*I10/H10</f>
        <v>71.428571428571431</v>
      </c>
      <c r="J27" s="31">
        <f t="shared" si="1"/>
        <v>130.767</v>
      </c>
      <c r="K27" s="36">
        <f t="shared" si="1"/>
        <v>167.04706976552387</v>
      </c>
    </row>
    <row r="28" spans="1:11" x14ac:dyDescent="0.25">
      <c r="A28" s="7">
        <v>21</v>
      </c>
      <c r="B28" s="6" t="s">
        <v>66</v>
      </c>
      <c r="C28" s="6" t="s">
        <v>67</v>
      </c>
      <c r="D28" s="30">
        <v>126.5215</v>
      </c>
      <c r="E28" s="30">
        <f>D28*E18/D18</f>
        <v>78.515430562855002</v>
      </c>
      <c r="F28" s="30">
        <v>69.849999999999994</v>
      </c>
      <c r="G28" s="30">
        <f>F28*G26/F26</f>
        <v>135.0628424105704</v>
      </c>
      <c r="H28" s="30">
        <v>50</v>
      </c>
      <c r="I28" s="30">
        <f>H28*I10/H10</f>
        <v>71.428571428571431</v>
      </c>
      <c r="J28" s="31">
        <f t="shared" si="1"/>
        <v>246.3715</v>
      </c>
      <c r="K28" s="36">
        <f t="shared" si="1"/>
        <v>285.00684440199683</v>
      </c>
    </row>
    <row r="29" spans="1:11" x14ac:dyDescent="0.25">
      <c r="A29" s="7">
        <v>22</v>
      </c>
      <c r="B29" s="6" t="s">
        <v>42</v>
      </c>
      <c r="C29" s="6" t="s">
        <v>43</v>
      </c>
      <c r="D29" s="29">
        <v>316.64750000000004</v>
      </c>
      <c r="E29" s="30">
        <f>D29*E18/D18</f>
        <v>196.50189729928618</v>
      </c>
      <c r="F29" s="30">
        <v>68.45</v>
      </c>
      <c r="G29" s="30">
        <f>F29*G26/F26</f>
        <v>132.35578472446019</v>
      </c>
      <c r="H29" s="30">
        <v>30</v>
      </c>
      <c r="I29" s="30">
        <f>H29*I10/H10</f>
        <v>42.857142857142854</v>
      </c>
      <c r="J29" s="31">
        <f>D29+F29+H29</f>
        <v>415.09750000000003</v>
      </c>
      <c r="K29" s="36">
        <f t="shared" ref="K29" si="2">E29+G29+I29</f>
        <v>371.71482488088924</v>
      </c>
    </row>
  </sheetData>
  <sheetProtection algorithmName="SHA-512" hashValue="ZcTUBps7CmuDZHaLhO3QwH3tA5mp+CQR+3K7/digcYKhQREgXi5K2ApLdT99UCVOEao7ZXOiUJy0BZQS4OEQVA==" saltValue="RUPwLSYDo5C6EWigq/ayCA==" spinCount="100000" sheet="1" objects="1" scenarios="1"/>
  <mergeCells count="12">
    <mergeCell ref="H6:I6"/>
    <mergeCell ref="J6:K6"/>
    <mergeCell ref="A1:K1"/>
    <mergeCell ref="A2:K2"/>
    <mergeCell ref="A3:K3"/>
    <mergeCell ref="A4:K4"/>
    <mergeCell ref="B5:K5"/>
    <mergeCell ref="A6:A7"/>
    <mergeCell ref="B6:B7"/>
    <mergeCell ref="C6:C7"/>
    <mergeCell ref="D6:E6"/>
    <mergeCell ref="F6:G6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K29"/>
  <sheetViews>
    <sheetView tabSelected="1" workbookViewId="0">
      <selection activeCell="H6" sqref="H6:I6"/>
    </sheetView>
  </sheetViews>
  <sheetFormatPr defaultRowHeight="15" x14ac:dyDescent="0.25"/>
  <cols>
    <col min="11" max="11" width="8.7109375" customWidth="1"/>
  </cols>
  <sheetData>
    <row r="1" spans="1:11" x14ac:dyDescent="0.2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x14ac:dyDescent="0.25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x14ac:dyDescent="0.25">
      <c r="A3" s="54" t="s">
        <v>40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x14ac:dyDescent="0.25">
      <c r="A4" s="54" t="s">
        <v>80</v>
      </c>
      <c r="B4" s="55"/>
      <c r="C4" s="55"/>
      <c r="D4" s="55"/>
      <c r="E4" s="55"/>
      <c r="F4" s="55"/>
      <c r="G4" s="55"/>
      <c r="H4" s="55"/>
      <c r="I4" s="55"/>
      <c r="J4" s="55"/>
      <c r="K4" s="56"/>
    </row>
    <row r="5" spans="1:11" ht="30" x14ac:dyDescent="0.25">
      <c r="A5" s="8" t="s">
        <v>4</v>
      </c>
      <c r="B5" s="52" t="s">
        <v>79</v>
      </c>
      <c r="C5" s="52"/>
      <c r="D5" s="52"/>
      <c r="E5" s="52"/>
      <c r="F5" s="52"/>
      <c r="G5" s="52"/>
      <c r="H5" s="52"/>
      <c r="I5" s="52"/>
      <c r="J5" s="52"/>
      <c r="K5" s="53"/>
    </row>
    <row r="6" spans="1:11" ht="40.15" customHeight="1" x14ac:dyDescent="0.25">
      <c r="A6" s="59" t="s">
        <v>6</v>
      </c>
      <c r="B6" s="59" t="s">
        <v>7</v>
      </c>
      <c r="C6" s="59" t="s">
        <v>8</v>
      </c>
      <c r="D6" s="87" t="s">
        <v>9</v>
      </c>
      <c r="E6" s="87"/>
      <c r="F6" s="88" t="s">
        <v>10</v>
      </c>
      <c r="G6" s="88"/>
      <c r="H6" s="80" t="s">
        <v>11</v>
      </c>
      <c r="I6" s="81"/>
      <c r="J6" s="82" t="s">
        <v>13</v>
      </c>
      <c r="K6" s="83"/>
    </row>
    <row r="7" spans="1:11" ht="24" x14ac:dyDescent="0.25">
      <c r="A7" s="84"/>
      <c r="B7" s="85"/>
      <c r="C7" s="86"/>
      <c r="D7" s="9" t="s">
        <v>14</v>
      </c>
      <c r="E7" s="10" t="s">
        <v>15</v>
      </c>
      <c r="F7" s="9" t="s">
        <v>14</v>
      </c>
      <c r="G7" s="10" t="s">
        <v>15</v>
      </c>
      <c r="H7" s="9" t="s">
        <v>14</v>
      </c>
      <c r="I7" s="10" t="s">
        <v>15</v>
      </c>
      <c r="J7" s="12" t="s">
        <v>14</v>
      </c>
      <c r="K7" s="12" t="s">
        <v>15</v>
      </c>
    </row>
    <row r="8" spans="1:11" x14ac:dyDescent="0.25">
      <c r="A8" s="13">
        <v>1</v>
      </c>
      <c r="B8" s="14" t="s">
        <v>58</v>
      </c>
      <c r="C8" s="14" t="s">
        <v>59</v>
      </c>
      <c r="D8" s="38">
        <v>0</v>
      </c>
      <c r="E8" s="38">
        <f>D8*E18/D18</f>
        <v>0</v>
      </c>
      <c r="F8" s="38">
        <v>52.4</v>
      </c>
      <c r="G8" s="38">
        <f>F8*G26/F26</f>
        <v>101.32130196583951</v>
      </c>
      <c r="H8" s="38">
        <v>30</v>
      </c>
      <c r="I8" s="38">
        <f>H8*I10/H10</f>
        <v>42.857142857142854</v>
      </c>
      <c r="J8" s="39">
        <f t="shared" ref="J8:K23" si="0">D8+F8+H8</f>
        <v>82.4</v>
      </c>
      <c r="K8" s="39">
        <f t="shared" si="0"/>
        <v>144.17844482298236</v>
      </c>
    </row>
    <row r="9" spans="1:11" x14ac:dyDescent="0.25">
      <c r="A9" s="13">
        <v>2</v>
      </c>
      <c r="B9" s="14" t="s">
        <v>44</v>
      </c>
      <c r="C9" s="14" t="s">
        <v>45</v>
      </c>
      <c r="D9" s="40">
        <v>273.12299999999999</v>
      </c>
      <c r="E9" s="38">
        <f>D9*E18/D18</f>
        <v>169.49190407652966</v>
      </c>
      <c r="F9" s="38">
        <v>39.799999999999997</v>
      </c>
      <c r="G9" s="38">
        <f>F9*G26/F26</f>
        <v>76.95778279084756</v>
      </c>
      <c r="H9" s="38">
        <v>0</v>
      </c>
      <c r="I9" s="38">
        <f>H9*I10/H10</f>
        <v>0</v>
      </c>
      <c r="J9" s="39">
        <f>D9+F9+H9</f>
        <v>312.923</v>
      </c>
      <c r="K9" s="39">
        <f t="shared" si="0"/>
        <v>246.44968686737724</v>
      </c>
    </row>
    <row r="10" spans="1:11" x14ac:dyDescent="0.25">
      <c r="A10" s="13">
        <v>3</v>
      </c>
      <c r="B10" s="14" t="s">
        <v>46</v>
      </c>
      <c r="C10" s="14" t="s">
        <v>47</v>
      </c>
      <c r="D10" s="41">
        <v>116.8528</v>
      </c>
      <c r="E10" s="42">
        <f>D10*E18/D18</f>
        <v>72.515326679459093</v>
      </c>
      <c r="F10" s="38">
        <v>64.8</v>
      </c>
      <c r="G10" s="38">
        <f>F10*G26/F26</f>
        <v>125.29809861424428</v>
      </c>
      <c r="H10" s="38">
        <v>140</v>
      </c>
      <c r="I10" s="43">
        <v>200</v>
      </c>
      <c r="J10" s="39">
        <f t="shared" ref="J10:K28" si="1">D10+F10+H10</f>
        <v>321.65280000000001</v>
      </c>
      <c r="K10" s="39">
        <f t="shared" si="0"/>
        <v>397.8134252937034</v>
      </c>
    </row>
    <row r="11" spans="1:11" x14ac:dyDescent="0.25">
      <c r="A11" s="13">
        <v>4</v>
      </c>
      <c r="B11" s="14" t="s">
        <v>34</v>
      </c>
      <c r="C11" s="14" t="s">
        <v>35</v>
      </c>
      <c r="D11" s="38">
        <v>552.43899999999996</v>
      </c>
      <c r="E11" s="42">
        <f>D11*E18/D18</f>
        <v>342.82699734600885</v>
      </c>
      <c r="F11" s="38">
        <v>96.15</v>
      </c>
      <c r="G11" s="38">
        <f>F11*G26/F26</f>
        <v>185.91685465678376</v>
      </c>
      <c r="H11" s="38">
        <v>0</v>
      </c>
      <c r="I11" s="38">
        <f>H11*I10/H10</f>
        <v>0</v>
      </c>
      <c r="J11" s="39">
        <f t="shared" si="1"/>
        <v>648.58899999999994</v>
      </c>
      <c r="K11" s="39">
        <f t="shared" si="0"/>
        <v>528.74385200279266</v>
      </c>
    </row>
    <row r="12" spans="1:11" x14ac:dyDescent="0.25">
      <c r="A12" s="13">
        <v>5</v>
      </c>
      <c r="B12" s="14" t="s">
        <v>64</v>
      </c>
      <c r="C12" s="14" t="s">
        <v>65</v>
      </c>
      <c r="D12" s="38">
        <v>288.96050000000002</v>
      </c>
      <c r="E12" s="38">
        <f>D12*E18/D18</f>
        <v>179.32017936206782</v>
      </c>
      <c r="F12" s="38">
        <v>30.65</v>
      </c>
      <c r="G12" s="38">
        <f>F12*G26/F26</f>
        <v>59.265227199484364</v>
      </c>
      <c r="H12" s="38">
        <v>40</v>
      </c>
      <c r="I12" s="38">
        <f>H12*I10/H10</f>
        <v>57.142857142857146</v>
      </c>
      <c r="J12" s="39">
        <f t="shared" si="1"/>
        <v>359.6105</v>
      </c>
      <c r="K12" s="39">
        <f t="shared" si="0"/>
        <v>295.72826370440936</v>
      </c>
    </row>
    <row r="13" spans="1:11" x14ac:dyDescent="0.25">
      <c r="A13" s="23">
        <v>6</v>
      </c>
      <c r="B13" s="14" t="s">
        <v>72</v>
      </c>
      <c r="C13" s="14" t="s">
        <v>73</v>
      </c>
      <c r="D13" s="38">
        <v>436.14649999999995</v>
      </c>
      <c r="E13" s="38">
        <f>D13*E18/D18</f>
        <v>270.65937596362863</v>
      </c>
      <c r="F13" s="38">
        <v>59.2</v>
      </c>
      <c r="G13" s="38">
        <f>F13*G26/F26</f>
        <v>114.46986786980341</v>
      </c>
      <c r="H13" s="38">
        <v>30</v>
      </c>
      <c r="I13" s="38">
        <f>H13*I10/H10</f>
        <v>42.857142857142854</v>
      </c>
      <c r="J13" s="39">
        <f t="shared" si="1"/>
        <v>525.34649999999988</v>
      </c>
      <c r="K13" s="39">
        <f t="shared" si="0"/>
        <v>427.98638669057488</v>
      </c>
    </row>
    <row r="14" spans="1:11" x14ac:dyDescent="0.25">
      <c r="A14" s="23">
        <v>7</v>
      </c>
      <c r="B14" s="14" t="s">
        <v>52</v>
      </c>
      <c r="C14" s="14" t="s">
        <v>53</v>
      </c>
      <c r="D14" s="38">
        <v>10</v>
      </c>
      <c r="E14" s="38">
        <f>D14*E18/D18</f>
        <v>6.2056986806870773</v>
      </c>
      <c r="F14" s="38">
        <v>33</v>
      </c>
      <c r="G14" s="38">
        <f>F14*G26/F26</f>
        <v>63.809216886883661</v>
      </c>
      <c r="H14" s="38">
        <v>20</v>
      </c>
      <c r="I14" s="38">
        <f>H14*I10/H10</f>
        <v>28.571428571428573</v>
      </c>
      <c r="J14" s="39">
        <f t="shared" si="1"/>
        <v>63</v>
      </c>
      <c r="K14" s="39">
        <f t="shared" si="0"/>
        <v>98.586344138999308</v>
      </c>
    </row>
    <row r="15" spans="1:11" x14ac:dyDescent="0.25">
      <c r="A15" s="23">
        <v>8</v>
      </c>
      <c r="B15" s="14" t="s">
        <v>62</v>
      </c>
      <c r="C15" s="14" t="s">
        <v>63</v>
      </c>
      <c r="D15" s="38">
        <v>172</v>
      </c>
      <c r="E15" s="38">
        <f>D15*E18/D18</f>
        <v>106.73801730781773</v>
      </c>
      <c r="F15" s="38">
        <v>35.049999999999997</v>
      </c>
      <c r="G15" s="38">
        <f>F15*G26/F26</f>
        <v>67.77312278440219</v>
      </c>
      <c r="H15" s="38">
        <v>40</v>
      </c>
      <c r="I15" s="38">
        <f>H15*I10/H10</f>
        <v>57.142857142857146</v>
      </c>
      <c r="J15" s="39">
        <f t="shared" si="1"/>
        <v>247.05</v>
      </c>
      <c r="K15" s="39">
        <f t="shared" si="0"/>
        <v>231.65399723507707</v>
      </c>
    </row>
    <row r="16" spans="1:11" x14ac:dyDescent="0.25">
      <c r="A16" s="23">
        <v>9</v>
      </c>
      <c r="B16" s="14" t="s">
        <v>76</v>
      </c>
      <c r="C16" s="14" t="s">
        <v>77</v>
      </c>
      <c r="D16" s="38">
        <v>67.908000000000001</v>
      </c>
      <c r="E16" s="38">
        <f>D16*E18/D18</f>
        <v>42.141658600809805</v>
      </c>
      <c r="F16" s="38">
        <v>45.8</v>
      </c>
      <c r="G16" s="38">
        <f>F16*G26/F26</f>
        <v>88.559458588462775</v>
      </c>
      <c r="H16" s="38">
        <v>30</v>
      </c>
      <c r="I16" s="38">
        <f>H16*I10/H10</f>
        <v>42.857142857142854</v>
      </c>
      <c r="J16" s="39">
        <f t="shared" si="1"/>
        <v>143.708</v>
      </c>
      <c r="K16" s="44">
        <f t="shared" si="0"/>
        <v>173.55826004641543</v>
      </c>
    </row>
    <row r="17" spans="1:11" x14ac:dyDescent="0.25">
      <c r="A17" s="23">
        <v>10</v>
      </c>
      <c r="B17" s="14" t="s">
        <v>68</v>
      </c>
      <c r="C17" s="14" t="s">
        <v>69</v>
      </c>
      <c r="D17" s="38">
        <v>95.192499999999995</v>
      </c>
      <c r="E17" s="38">
        <f>D17*E18/D18</f>
        <v>59.073597166130462</v>
      </c>
      <c r="F17" s="38">
        <v>0</v>
      </c>
      <c r="G17" s="38">
        <f>F17*G26/F26</f>
        <v>0</v>
      </c>
      <c r="H17" s="38">
        <v>0</v>
      </c>
      <c r="I17" s="38">
        <f>H17*I10/H10</f>
        <v>0</v>
      </c>
      <c r="J17" s="39">
        <f t="shared" si="1"/>
        <v>95.192499999999995</v>
      </c>
      <c r="K17" s="44">
        <f t="shared" si="0"/>
        <v>59.073597166130462</v>
      </c>
    </row>
    <row r="18" spans="1:11" x14ac:dyDescent="0.25">
      <c r="A18" s="23">
        <v>11</v>
      </c>
      <c r="B18" s="14" t="s">
        <v>32</v>
      </c>
      <c r="C18" s="14" t="s">
        <v>33</v>
      </c>
      <c r="D18" s="38">
        <v>805.71105</v>
      </c>
      <c r="E18" s="45">
        <v>500</v>
      </c>
      <c r="F18" s="38">
        <v>25</v>
      </c>
      <c r="G18" s="38">
        <f>F18*G26/F26</f>
        <v>48.340315823396708</v>
      </c>
      <c r="H18" s="38">
        <v>0</v>
      </c>
      <c r="I18" s="38">
        <f>H18*I10/H10</f>
        <v>0</v>
      </c>
      <c r="J18" s="39">
        <f t="shared" si="1"/>
        <v>830.71105</v>
      </c>
      <c r="K18" s="44">
        <f t="shared" si="0"/>
        <v>548.34031582339674</v>
      </c>
    </row>
    <row r="19" spans="1:11" x14ac:dyDescent="0.25">
      <c r="A19" s="23">
        <v>12</v>
      </c>
      <c r="B19" s="14" t="s">
        <v>54</v>
      </c>
      <c r="C19" s="14" t="s">
        <v>55</v>
      </c>
      <c r="D19" s="38">
        <v>343.1617</v>
      </c>
      <c r="E19" s="38">
        <f>D19*E18/D18</f>
        <v>212.95581089523347</v>
      </c>
      <c r="F19" s="38">
        <v>48.15</v>
      </c>
      <c r="G19" s="38">
        <f>F19*G26/F26</f>
        <v>93.103448275862064</v>
      </c>
      <c r="H19" s="38">
        <v>40</v>
      </c>
      <c r="I19" s="38">
        <f>H19*I10/H10</f>
        <v>57.142857142857146</v>
      </c>
      <c r="J19" s="39">
        <f t="shared" si="1"/>
        <v>431.31169999999997</v>
      </c>
      <c r="K19" s="44">
        <f t="shared" si="0"/>
        <v>363.20211631395267</v>
      </c>
    </row>
    <row r="20" spans="1:11" x14ac:dyDescent="0.25">
      <c r="A20" s="23">
        <v>13</v>
      </c>
      <c r="B20" s="14" t="s">
        <v>38</v>
      </c>
      <c r="C20" s="14" t="s">
        <v>39</v>
      </c>
      <c r="D20" s="38">
        <v>262.67824999999999</v>
      </c>
      <c r="E20" s="38">
        <f>D20*E18/D18</f>
        <v>163.01020694701904</v>
      </c>
      <c r="F20" s="38">
        <v>32.299999999999997</v>
      </c>
      <c r="G20" s="38">
        <f>F20*G26/F26</f>
        <v>62.455688043828552</v>
      </c>
      <c r="H20" s="38">
        <v>40</v>
      </c>
      <c r="I20" s="38">
        <f>H20*I10/H10</f>
        <v>57.142857142857146</v>
      </c>
      <c r="J20" s="39">
        <f t="shared" si="1"/>
        <v>334.97825</v>
      </c>
      <c r="K20" s="44">
        <f t="shared" si="0"/>
        <v>282.60875213370474</v>
      </c>
    </row>
    <row r="21" spans="1:11" x14ac:dyDescent="0.25">
      <c r="A21" s="23">
        <v>14</v>
      </c>
      <c r="B21" s="14" t="s">
        <v>20</v>
      </c>
      <c r="C21" s="14" t="s">
        <v>21</v>
      </c>
      <c r="D21" s="40">
        <v>10</v>
      </c>
      <c r="E21" s="38">
        <f>D21*E18/D18</f>
        <v>6.2056986806870773</v>
      </c>
      <c r="F21" s="38">
        <v>41.3</v>
      </c>
      <c r="G21" s="38">
        <f>F21*G26/F26</f>
        <v>79.85820174025136</v>
      </c>
      <c r="H21" s="38">
        <v>60</v>
      </c>
      <c r="I21" s="38">
        <f>H21*I10/H10</f>
        <v>85.714285714285708</v>
      </c>
      <c r="J21" s="39">
        <f t="shared" si="1"/>
        <v>111.3</v>
      </c>
      <c r="K21" s="44">
        <f t="shared" si="0"/>
        <v>171.77818613522413</v>
      </c>
    </row>
    <row r="22" spans="1:11" x14ac:dyDescent="0.25">
      <c r="A22" s="23">
        <v>15</v>
      </c>
      <c r="B22" s="14" t="s">
        <v>74</v>
      </c>
      <c r="C22" s="14" t="s">
        <v>75</v>
      </c>
      <c r="D22" s="38">
        <v>122.41374999999999</v>
      </c>
      <c r="E22" s="38">
        <f>D22*E18/D18</f>
        <v>75.966284687295769</v>
      </c>
      <c r="F22" s="38">
        <v>19.649999999999999</v>
      </c>
      <c r="G22" s="38">
        <f>F22*G26/F26</f>
        <v>37.995488237189818</v>
      </c>
      <c r="H22" s="38">
        <v>20</v>
      </c>
      <c r="I22" s="38">
        <f>H22*I10/H10</f>
        <v>28.571428571428573</v>
      </c>
      <c r="J22" s="39">
        <f t="shared" si="1"/>
        <v>162.06375</v>
      </c>
      <c r="K22" s="44">
        <f t="shared" si="0"/>
        <v>142.53320149591417</v>
      </c>
    </row>
    <row r="23" spans="1:11" x14ac:dyDescent="0.25">
      <c r="A23" s="23">
        <v>16</v>
      </c>
      <c r="B23" s="14" t="s">
        <v>22</v>
      </c>
      <c r="C23" s="14" t="s">
        <v>23</v>
      </c>
      <c r="D23" s="40">
        <v>30.128</v>
      </c>
      <c r="E23" s="38">
        <f>D23*E18/D18</f>
        <v>18.696528985174027</v>
      </c>
      <c r="F23" s="38">
        <v>53.85</v>
      </c>
      <c r="G23" s="38">
        <f>F23*G26/F26</f>
        <v>104.12504028359652</v>
      </c>
      <c r="H23" s="38">
        <v>30</v>
      </c>
      <c r="I23" s="38">
        <f>H23*I10/H10</f>
        <v>42.857142857142854</v>
      </c>
      <c r="J23" s="39">
        <f t="shared" si="1"/>
        <v>113.97800000000001</v>
      </c>
      <c r="K23" s="44">
        <f t="shared" si="0"/>
        <v>165.67871212591339</v>
      </c>
    </row>
    <row r="24" spans="1:11" x14ac:dyDescent="0.25">
      <c r="A24" s="23">
        <v>17</v>
      </c>
      <c r="B24" s="14" t="s">
        <v>50</v>
      </c>
      <c r="C24" s="14" t="s">
        <v>51</v>
      </c>
      <c r="D24" s="40">
        <v>135.447</v>
      </c>
      <c r="E24" s="38">
        <f>D24*E18/D18</f>
        <v>84.054326920302259</v>
      </c>
      <c r="F24" s="38">
        <v>26.3</v>
      </c>
      <c r="G24" s="38">
        <f>F24*G26/F26</f>
        <v>50.854012246213337</v>
      </c>
      <c r="H24" s="38">
        <v>20</v>
      </c>
      <c r="I24" s="38">
        <f>H24*I10/H10</f>
        <v>28.571428571428573</v>
      </c>
      <c r="J24" s="39">
        <f t="shared" si="1"/>
        <v>181.74700000000001</v>
      </c>
      <c r="K24" s="44">
        <f t="shared" si="1"/>
        <v>163.47976773794417</v>
      </c>
    </row>
    <row r="25" spans="1:11" x14ac:dyDescent="0.25">
      <c r="A25" s="23">
        <v>18</v>
      </c>
      <c r="B25" s="14" t="s">
        <v>60</v>
      </c>
      <c r="C25" s="14" t="s">
        <v>61</v>
      </c>
      <c r="D25" s="38">
        <v>254.95424999999997</v>
      </c>
      <c r="E25" s="38">
        <f>D25*E18/D18</f>
        <v>158.21692528605632</v>
      </c>
      <c r="F25" s="38">
        <v>132.65</v>
      </c>
      <c r="G25" s="38">
        <f>F25*G26/F26</f>
        <v>256.49371575894293</v>
      </c>
      <c r="H25" s="38">
        <v>0</v>
      </c>
      <c r="I25" s="38">
        <f>H25*I10/H10</f>
        <v>0</v>
      </c>
      <c r="J25" s="39">
        <f t="shared" si="1"/>
        <v>387.60424999999998</v>
      </c>
      <c r="K25" s="44">
        <f t="shared" si="1"/>
        <v>414.71064104499925</v>
      </c>
    </row>
    <row r="26" spans="1:11" x14ac:dyDescent="0.25">
      <c r="A26" s="23">
        <v>19</v>
      </c>
      <c r="B26" s="14" t="s">
        <v>36</v>
      </c>
      <c r="C26" s="14" t="s">
        <v>37</v>
      </c>
      <c r="D26" s="38">
        <v>584.36649999999997</v>
      </c>
      <c r="E26" s="38">
        <f>D26*E18/D18</f>
        <v>362.64024180877249</v>
      </c>
      <c r="F26" s="38">
        <v>155.15</v>
      </c>
      <c r="G26" s="45">
        <v>300</v>
      </c>
      <c r="H26" s="38">
        <v>60</v>
      </c>
      <c r="I26" s="38">
        <f>H26*I10/H10</f>
        <v>85.714285714285708</v>
      </c>
      <c r="J26" s="39">
        <f t="shared" si="1"/>
        <v>799.51649999999995</v>
      </c>
      <c r="K26" s="44">
        <f t="shared" si="1"/>
        <v>748.35452752305821</v>
      </c>
    </row>
    <row r="27" spans="1:11" x14ac:dyDescent="0.25">
      <c r="A27" s="23">
        <v>20</v>
      </c>
      <c r="B27" s="14" t="s">
        <v>48</v>
      </c>
      <c r="C27" s="14" t="s">
        <v>49</v>
      </c>
      <c r="D27" s="40">
        <v>46.117000000000004</v>
      </c>
      <c r="E27" s="38">
        <f>D27*E18/D18</f>
        <v>28.618820605724601</v>
      </c>
      <c r="F27" s="38">
        <v>34.65</v>
      </c>
      <c r="G27" s="38">
        <f>F27*G26/F26</f>
        <v>66.999677731227848</v>
      </c>
      <c r="H27" s="38">
        <v>50</v>
      </c>
      <c r="I27" s="38">
        <f>H27*I10/H10</f>
        <v>71.428571428571431</v>
      </c>
      <c r="J27" s="39">
        <f t="shared" si="1"/>
        <v>130.767</v>
      </c>
      <c r="K27" s="44">
        <f t="shared" si="1"/>
        <v>167.04706976552387</v>
      </c>
    </row>
    <row r="28" spans="1:11" x14ac:dyDescent="0.25">
      <c r="A28" s="23">
        <v>21</v>
      </c>
      <c r="B28" s="14" t="s">
        <v>66</v>
      </c>
      <c r="C28" s="14" t="s">
        <v>67</v>
      </c>
      <c r="D28" s="38">
        <v>126.5215</v>
      </c>
      <c r="E28" s="38">
        <f>D28*E18/D18</f>
        <v>78.515430562855002</v>
      </c>
      <c r="F28" s="38">
        <v>69.849999999999994</v>
      </c>
      <c r="G28" s="38">
        <f>F28*G26/F26</f>
        <v>135.0628424105704</v>
      </c>
      <c r="H28" s="38">
        <v>50</v>
      </c>
      <c r="I28" s="38">
        <f>H28*I10/H10</f>
        <v>71.428571428571431</v>
      </c>
      <c r="J28" s="39">
        <f t="shared" si="1"/>
        <v>246.3715</v>
      </c>
      <c r="K28" s="44">
        <f t="shared" si="1"/>
        <v>285.00684440199683</v>
      </c>
    </row>
    <row r="29" spans="1:11" x14ac:dyDescent="0.25">
      <c r="A29" s="23">
        <v>22</v>
      </c>
      <c r="B29" s="14" t="s">
        <v>42</v>
      </c>
      <c r="C29" s="14" t="s">
        <v>43</v>
      </c>
      <c r="D29" s="40">
        <v>316.64750000000004</v>
      </c>
      <c r="E29" s="38">
        <f>D29*E18/D18</f>
        <v>196.50189729928618</v>
      </c>
      <c r="F29" s="38">
        <v>68.45</v>
      </c>
      <c r="G29" s="38">
        <f>F29*G26/F26</f>
        <v>132.35578472446019</v>
      </c>
      <c r="H29" s="38">
        <v>30</v>
      </c>
      <c r="I29" s="38">
        <f>H29*I10/H10</f>
        <v>42.857142857142854</v>
      </c>
      <c r="J29" s="39">
        <f>D29+F29+H29</f>
        <v>415.09750000000003</v>
      </c>
      <c r="K29" s="44">
        <f t="shared" ref="K29" si="2">E29+G29+I29</f>
        <v>371.71482488088924</v>
      </c>
    </row>
  </sheetData>
  <sheetProtection algorithmName="SHA-512" hashValue="0FQagmkhvzDrb89Ffra7kkUrqaDR8tStH/+ywRFehzfXbWhWlMb7HYTbWOFJqRpghbTiiQYDGx10uIZo1FBpNQ==" saltValue="8o0o3RAwH9p3Mhyy9DSQ6A==" spinCount="100000" sheet="1" objects="1" scenarios="1"/>
  <mergeCells count="12">
    <mergeCell ref="H6:I6"/>
    <mergeCell ref="J6:K6"/>
    <mergeCell ref="A1:K1"/>
    <mergeCell ref="A2:K2"/>
    <mergeCell ref="A3:K3"/>
    <mergeCell ref="A4:K4"/>
    <mergeCell ref="B5:K5"/>
    <mergeCell ref="A6:A7"/>
    <mergeCell ref="B6:B7"/>
    <mergeCell ref="C6:C7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1.19.1</vt:lpstr>
      <vt:lpstr>1.53.1</vt:lpstr>
      <vt:lpstr>2.133.1</vt:lpstr>
      <vt:lpstr>2.123.1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2019-06-06T06:47:27Z</dcterms:modified>
</cp:coreProperties>
</file>