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eimeti\Desktop\ΓΙΑ ΑΝΑΡΤΗΣΗ\"/>
    </mc:Choice>
  </mc:AlternateContent>
  <xr:revisionPtr revIDLastSave="0" documentId="8_{025FE8F2-C489-4B17-B22F-5E5EC925A79A}" xr6:coauthVersionLast="43" xr6:coauthVersionMax="43" xr10:uidLastSave="{00000000-0000-0000-0000-000000000000}"/>
  <bookViews>
    <workbookView xWindow="-120" yWindow="-120" windowWidth="29040" windowHeight="15840" tabRatio="500" firstSheet="7" activeTab="11" xr2:uid="{00000000-000D-0000-FFFF-FFFF00000000}"/>
  </bookViews>
  <sheets>
    <sheet name="Γ.Ν.Ε &quot;ΘΡΙΑΣΙΟ&quot; " sheetId="3" r:id="rId1"/>
    <sheet name="Γ.Ν.Π. &quot;ΤΖΑΝΕΙΟ&quot;" sheetId="1" r:id="rId2"/>
    <sheet name="Γ.Ν. ΝΙΚΑΙΑΣ" sheetId="6" r:id="rId3"/>
    <sheet name="Γ.Ν. ΒΟΥΛΑΣ ¨ΑΣΚΛΗΠΙΕΙΟ&quot;" sheetId="20" r:id="rId4"/>
    <sheet name="Γ.Ν. ΣΥΡΟΥ" sheetId="7" r:id="rId5"/>
    <sheet name="Π.Γ.Ν. &quot;ΑΤΤΙΚΟΝ&quot;" sheetId="8" r:id="rId6"/>
    <sheet name="ΓΝΑ ΚΟΡΓΙΑΛΕΝΕΙΟ ΜΠΕΝΑΚΕΙΟ" sheetId="29" r:id="rId7"/>
    <sheet name="ΓΝΑ ΣΙΣΜΑΝΟΓΛΕΙΟ ΑΜΑΛΙΑ ΦΛΕΜΙΓΚ" sheetId="35" r:id="rId8"/>
    <sheet name="ΓΟΝΚ ΑΓΙΟΙ ΑΝΑΡΓΥΡΟΙ" sheetId="33" r:id="rId9"/>
    <sheet name="ΓΝΑ ΙΠΠΟΚΡΑΤΕΙΟ" sheetId="31" r:id="rId10"/>
    <sheet name="ΓΝΑ ΛΑΪΚΟ" sheetId="26" r:id="rId11"/>
    <sheet name="ΓΝΑ ΚΑΤ" sheetId="25" r:id="rId12"/>
  </sheets>
  <calcPr calcId="181029"/>
</workbook>
</file>

<file path=xl/calcChain.xml><?xml version="1.0" encoding="utf-8"?>
<calcChain xmlns="http://schemas.openxmlformats.org/spreadsheetml/2006/main">
  <c r="N13" i="20" l="1"/>
  <c r="F11" i="3" l="1"/>
  <c r="G11" i="3" s="1"/>
  <c r="J11" i="3" s="1"/>
  <c r="P11" i="3" s="1"/>
  <c r="F10" i="3"/>
  <c r="F6" i="3"/>
  <c r="G6" i="3"/>
  <c r="J6" i="3" s="1"/>
  <c r="P6" i="3" s="1"/>
  <c r="F7" i="3"/>
  <c r="G7" i="3"/>
  <c r="F8" i="3"/>
  <c r="O8" i="3" s="1"/>
  <c r="G8" i="3"/>
  <c r="J8" i="3" s="1"/>
  <c r="P8" i="3" s="1"/>
  <c r="F9" i="3"/>
  <c r="G9" i="3"/>
  <c r="F5" i="3"/>
  <c r="O5" i="3" s="1"/>
  <c r="G5" i="3"/>
  <c r="F6" i="31"/>
  <c r="G6" i="31" s="1"/>
  <c r="J6" i="31" s="1"/>
  <c r="P6" i="31" s="1"/>
  <c r="F24" i="31"/>
  <c r="O24" i="31" s="1"/>
  <c r="I6" i="31"/>
  <c r="L6" i="31"/>
  <c r="N6" i="31"/>
  <c r="F7" i="31"/>
  <c r="G7" i="31" s="1"/>
  <c r="J7" i="31" s="1"/>
  <c r="P7" i="31" s="1"/>
  <c r="I7" i="31"/>
  <c r="L7" i="31"/>
  <c r="N7" i="31"/>
  <c r="F8" i="31"/>
  <c r="O8" i="31" s="1"/>
  <c r="G8" i="31"/>
  <c r="J8" i="31" s="1"/>
  <c r="P8" i="31" s="1"/>
  <c r="I8" i="31"/>
  <c r="L8" i="31"/>
  <c r="N8" i="31"/>
  <c r="F9" i="31"/>
  <c r="G9" i="31"/>
  <c r="I9" i="31"/>
  <c r="J9" i="31" s="1"/>
  <c r="P9" i="31" s="1"/>
  <c r="L9" i="31"/>
  <c r="N9" i="31"/>
  <c r="F10" i="31"/>
  <c r="G10" i="31" s="1"/>
  <c r="J10" i="31" s="1"/>
  <c r="I10" i="31"/>
  <c r="N10" i="31"/>
  <c r="F11" i="31"/>
  <c r="G11" i="31" s="1"/>
  <c r="J11" i="31" s="1"/>
  <c r="P11" i="31" s="1"/>
  <c r="I11" i="31"/>
  <c r="L11" i="31"/>
  <c r="N11" i="31"/>
  <c r="F12" i="31"/>
  <c r="G12" i="31" s="1"/>
  <c r="J12" i="31" s="1"/>
  <c r="P12" i="31" s="1"/>
  <c r="I12" i="31"/>
  <c r="L12" i="31"/>
  <c r="N12" i="31"/>
  <c r="F13" i="31"/>
  <c r="G13" i="31"/>
  <c r="J13" i="31" s="1"/>
  <c r="P13" i="31" s="1"/>
  <c r="I13" i="31"/>
  <c r="L13" i="31"/>
  <c r="N13" i="31"/>
  <c r="F14" i="31"/>
  <c r="G14" i="31"/>
  <c r="I14" i="31"/>
  <c r="J14" i="31" s="1"/>
  <c r="P14" i="31" s="1"/>
  <c r="L14" i="31"/>
  <c r="N14" i="31"/>
  <c r="F15" i="31"/>
  <c r="G15" i="31" s="1"/>
  <c r="J15" i="31" s="1"/>
  <c r="P15" i="31" s="1"/>
  <c r="I15" i="31"/>
  <c r="L15" i="31"/>
  <c r="N15" i="31"/>
  <c r="F16" i="31"/>
  <c r="G16" i="31" s="1"/>
  <c r="J16" i="31" s="1"/>
  <c r="P16" i="31" s="1"/>
  <c r="I16" i="31"/>
  <c r="L16" i="31"/>
  <c r="N16" i="31"/>
  <c r="F17" i="31"/>
  <c r="G17" i="31"/>
  <c r="J17" i="31" s="1"/>
  <c r="P17" i="31" s="1"/>
  <c r="I17" i="31"/>
  <c r="L17" i="31"/>
  <c r="N17" i="31"/>
  <c r="F18" i="31"/>
  <c r="G18" i="31"/>
  <c r="J18" i="31"/>
  <c r="P18" i="31" s="1"/>
  <c r="L18" i="31"/>
  <c r="N18" i="31"/>
  <c r="F19" i="31"/>
  <c r="G19" i="31" s="1"/>
  <c r="J19" i="31" s="1"/>
  <c r="P19" i="31" s="1"/>
  <c r="I19" i="31"/>
  <c r="L19" i="31"/>
  <c r="N19" i="31"/>
  <c r="F20" i="31"/>
  <c r="O20" i="31" s="1"/>
  <c r="G20" i="31"/>
  <c r="J20" i="31" s="1"/>
  <c r="P20" i="31" s="1"/>
  <c r="I20" i="31"/>
  <c r="L20" i="31"/>
  <c r="N20" i="31"/>
  <c r="F21" i="31"/>
  <c r="G21" i="31"/>
  <c r="J21" i="31" s="1"/>
  <c r="P21" i="31" s="1"/>
  <c r="I21" i="31"/>
  <c r="L21" i="31"/>
  <c r="N21" i="31"/>
  <c r="F22" i="31"/>
  <c r="G22" i="31" s="1"/>
  <c r="J22" i="31" s="1"/>
  <c r="P22" i="31" s="1"/>
  <c r="I22" i="31"/>
  <c r="L22" i="31"/>
  <c r="N22" i="31"/>
  <c r="F23" i="31"/>
  <c r="G23" i="31" s="1"/>
  <c r="J23" i="31" s="1"/>
  <c r="P23" i="31" s="1"/>
  <c r="I23" i="31"/>
  <c r="L23" i="31"/>
  <c r="N23" i="31"/>
  <c r="I24" i="31"/>
  <c r="J24" i="31"/>
  <c r="P24" i="31" s="1"/>
  <c r="L24" i="31"/>
  <c r="N24" i="31"/>
  <c r="F25" i="31"/>
  <c r="G25" i="31" s="1"/>
  <c r="J25" i="31" s="1"/>
  <c r="P25" i="31" s="1"/>
  <c r="I25" i="31"/>
  <c r="L25" i="31"/>
  <c r="N25" i="31"/>
  <c r="F26" i="31"/>
  <c r="G26" i="31"/>
  <c r="J26" i="31" s="1"/>
  <c r="P26" i="31" s="1"/>
  <c r="I26" i="31"/>
  <c r="L26" i="31"/>
  <c r="N26" i="31"/>
  <c r="F5" i="31"/>
  <c r="G5" i="31"/>
  <c r="I5" i="31"/>
  <c r="J5" i="31" s="1"/>
  <c r="P5" i="31" s="1"/>
  <c r="L5" i="31"/>
  <c r="O6" i="31"/>
  <c r="O9" i="31"/>
  <c r="O10" i="31"/>
  <c r="O11" i="31"/>
  <c r="O13" i="31"/>
  <c r="O14" i="31"/>
  <c r="O15" i="31"/>
  <c r="O17" i="31"/>
  <c r="O18" i="31"/>
  <c r="O21" i="31"/>
  <c r="O22" i="31"/>
  <c r="O26" i="31"/>
  <c r="O5" i="31"/>
  <c r="F7" i="33"/>
  <c r="G7" i="33" s="1"/>
  <c r="J7" i="33" s="1"/>
  <c r="P7" i="33" s="1"/>
  <c r="F11" i="33"/>
  <c r="O11" i="33" s="1"/>
  <c r="I7" i="33"/>
  <c r="L7" i="33"/>
  <c r="N7" i="33"/>
  <c r="F8" i="33"/>
  <c r="O8" i="33" s="1"/>
  <c r="G8" i="33"/>
  <c r="J8" i="33" s="1"/>
  <c r="P8" i="33" s="1"/>
  <c r="I8" i="33"/>
  <c r="L8" i="33"/>
  <c r="N8" i="33"/>
  <c r="F9" i="33"/>
  <c r="I9" i="33"/>
  <c r="L9" i="33"/>
  <c r="N9" i="33"/>
  <c r="F10" i="33"/>
  <c r="L10" i="33"/>
  <c r="I11" i="33"/>
  <c r="J11" i="33"/>
  <c r="P11" i="33" s="1"/>
  <c r="L11" i="33"/>
  <c r="N11" i="33"/>
  <c r="F12" i="33"/>
  <c r="O12" i="33" s="1"/>
  <c r="G12" i="33"/>
  <c r="J12" i="33" s="1"/>
  <c r="P12" i="33" s="1"/>
  <c r="I12" i="33"/>
  <c r="L12" i="33"/>
  <c r="N12" i="33"/>
  <c r="F13" i="33"/>
  <c r="I13" i="33"/>
  <c r="L13" i="33"/>
  <c r="N13" i="33"/>
  <c r="F14" i="33"/>
  <c r="I14" i="33"/>
  <c r="L14" i="33"/>
  <c r="N14" i="33"/>
  <c r="F15" i="33"/>
  <c r="G15" i="33" s="1"/>
  <c r="J15" i="33" s="1"/>
  <c r="P15" i="33" s="1"/>
  <c r="I15" i="33"/>
  <c r="L15" i="33"/>
  <c r="N15" i="33"/>
  <c r="F16" i="33"/>
  <c r="O16" i="33" s="1"/>
  <c r="G16" i="33"/>
  <c r="J16" i="33" s="1"/>
  <c r="P16" i="33" s="1"/>
  <c r="I16" i="33"/>
  <c r="L16" i="33"/>
  <c r="N16" i="33"/>
  <c r="F17" i="33"/>
  <c r="I17" i="33"/>
  <c r="L17" i="33"/>
  <c r="N17" i="33"/>
  <c r="F18" i="33"/>
  <c r="I18" i="33"/>
  <c r="L18" i="33"/>
  <c r="N18" i="33"/>
  <c r="F19" i="33"/>
  <c r="G19" i="33" s="1"/>
  <c r="J19" i="33" s="1"/>
  <c r="P19" i="33" s="1"/>
  <c r="I19" i="33"/>
  <c r="L19" i="33"/>
  <c r="N19" i="33"/>
  <c r="F20" i="33"/>
  <c r="O20" i="33" s="1"/>
  <c r="G20" i="33"/>
  <c r="J20" i="33" s="1"/>
  <c r="P20" i="33" s="1"/>
  <c r="I20" i="33"/>
  <c r="L20" i="33"/>
  <c r="N20" i="33"/>
  <c r="F21" i="33"/>
  <c r="I21" i="33"/>
  <c r="L21" i="33"/>
  <c r="N21" i="33"/>
  <c r="F22" i="33"/>
  <c r="I22" i="33"/>
  <c r="L22" i="33"/>
  <c r="N22" i="33"/>
  <c r="F23" i="33"/>
  <c r="G23" i="33" s="1"/>
  <c r="J23" i="33" s="1"/>
  <c r="P23" i="33" s="1"/>
  <c r="I23" i="33"/>
  <c r="L23" i="33"/>
  <c r="N23" i="33"/>
  <c r="F24" i="33"/>
  <c r="O24" i="33" s="1"/>
  <c r="G24" i="33"/>
  <c r="J24" i="33" s="1"/>
  <c r="P24" i="33" s="1"/>
  <c r="I24" i="33"/>
  <c r="L24" i="33"/>
  <c r="N24" i="33"/>
  <c r="F25" i="33"/>
  <c r="I25" i="33"/>
  <c r="L25" i="33"/>
  <c r="N25" i="33"/>
  <c r="F26" i="33"/>
  <c r="I26" i="33"/>
  <c r="N26" i="33"/>
  <c r="F27" i="33"/>
  <c r="O27" i="33" s="1"/>
  <c r="G27" i="33"/>
  <c r="J27" i="33" s="1"/>
  <c r="P27" i="33" s="1"/>
  <c r="I27" i="33"/>
  <c r="L27" i="33"/>
  <c r="N27" i="33"/>
  <c r="F6" i="33"/>
  <c r="I6" i="33"/>
  <c r="L6" i="33"/>
  <c r="N6" i="33"/>
  <c r="O9" i="33"/>
  <c r="O10" i="33"/>
  <c r="O13" i="33"/>
  <c r="O14" i="33"/>
  <c r="O17" i="33"/>
  <c r="O18" i="33"/>
  <c r="O21" i="33"/>
  <c r="O22" i="33"/>
  <c r="O25" i="33"/>
  <c r="O26" i="33"/>
  <c r="O6" i="33"/>
  <c r="F7" i="25"/>
  <c r="F9" i="25"/>
  <c r="G7" i="25"/>
  <c r="J7" i="25" s="1"/>
  <c r="P7" i="25" s="1"/>
  <c r="L7" i="25"/>
  <c r="N7" i="25"/>
  <c r="F8" i="25"/>
  <c r="G8" i="25"/>
  <c r="I8" i="25"/>
  <c r="J8" i="25"/>
  <c r="P8" i="25" s="1"/>
  <c r="N8" i="25"/>
  <c r="I9" i="25"/>
  <c r="J9" i="25"/>
  <c r="P9" i="25" s="1"/>
  <c r="L9" i="25"/>
  <c r="N9" i="25"/>
  <c r="F10" i="25"/>
  <c r="G10" i="25" s="1"/>
  <c r="J10" i="25" s="1"/>
  <c r="P10" i="25" s="1"/>
  <c r="I10" i="25"/>
  <c r="L10" i="25"/>
  <c r="N10" i="25"/>
  <c r="F11" i="25"/>
  <c r="G11" i="25"/>
  <c r="J11" i="25" s="1"/>
  <c r="P11" i="25" s="1"/>
  <c r="I11" i="25"/>
  <c r="L11" i="25"/>
  <c r="N11" i="25"/>
  <c r="F12" i="25"/>
  <c r="G12" i="25" s="1"/>
  <c r="J12" i="25" s="1"/>
  <c r="P12" i="25" s="1"/>
  <c r="I12" i="25"/>
  <c r="L12" i="25"/>
  <c r="N12" i="25"/>
  <c r="F6" i="25"/>
  <c r="G6" i="25"/>
  <c r="I6" i="25"/>
  <c r="J6" i="25"/>
  <c r="P6" i="25" s="1"/>
  <c r="L6" i="25"/>
  <c r="O7" i="25"/>
  <c r="O8" i="25"/>
  <c r="O9" i="25"/>
  <c r="O11" i="25"/>
  <c r="O12" i="25"/>
  <c r="O6" i="25"/>
  <c r="F5" i="35"/>
  <c r="G5" i="35" s="1"/>
  <c r="J5" i="35" s="1"/>
  <c r="P5" i="35" s="1"/>
  <c r="F10" i="35"/>
  <c r="G8" i="35" s="1"/>
  <c r="J8" i="35" s="1"/>
  <c r="P8" i="35" s="1"/>
  <c r="I5" i="35"/>
  <c r="L5" i="35"/>
  <c r="N5" i="35"/>
  <c r="F6" i="35"/>
  <c r="G6" i="35"/>
  <c r="J6" i="35" s="1"/>
  <c r="P6" i="35" s="1"/>
  <c r="I6" i="35"/>
  <c r="L6" i="35"/>
  <c r="N6" i="35"/>
  <c r="F7" i="35"/>
  <c r="I7" i="35"/>
  <c r="L7" i="35"/>
  <c r="N7" i="35"/>
  <c r="F8" i="35"/>
  <c r="I8" i="35"/>
  <c r="N8" i="35"/>
  <c r="F9" i="35"/>
  <c r="G9" i="35"/>
  <c r="J9" i="35" s="1"/>
  <c r="P9" i="35" s="1"/>
  <c r="L9" i="35"/>
  <c r="N9" i="35"/>
  <c r="I10" i="35"/>
  <c r="J10" i="35"/>
  <c r="P10" i="35" s="1"/>
  <c r="L10" i="35"/>
  <c r="N10" i="35"/>
  <c r="F11" i="35"/>
  <c r="G11" i="35" s="1"/>
  <c r="J11" i="35" s="1"/>
  <c r="P11" i="35" s="1"/>
  <c r="I11" i="35"/>
  <c r="L11" i="35"/>
  <c r="N11" i="35"/>
  <c r="F12" i="35"/>
  <c r="I12" i="35"/>
  <c r="L12" i="35"/>
  <c r="N12" i="35"/>
  <c r="F13" i="35"/>
  <c r="G13" i="35" s="1"/>
  <c r="J13" i="35" s="1"/>
  <c r="P13" i="35" s="1"/>
  <c r="I13" i="35"/>
  <c r="L13" i="35"/>
  <c r="N13" i="35"/>
  <c r="F14" i="35"/>
  <c r="G14" i="35"/>
  <c r="J14" i="35" s="1"/>
  <c r="P14" i="35" s="1"/>
  <c r="I14" i="35"/>
  <c r="L14" i="35"/>
  <c r="N14" i="35"/>
  <c r="F15" i="35"/>
  <c r="G15" i="35" s="1"/>
  <c r="J15" i="35" s="1"/>
  <c r="P15" i="35" s="1"/>
  <c r="I15" i="35"/>
  <c r="L15" i="35"/>
  <c r="N15" i="35"/>
  <c r="F16" i="35"/>
  <c r="I16" i="35"/>
  <c r="L16" i="35"/>
  <c r="N16" i="35"/>
  <c r="F17" i="35"/>
  <c r="G17" i="35" s="1"/>
  <c r="J17" i="35" s="1"/>
  <c r="P17" i="35" s="1"/>
  <c r="I17" i="35"/>
  <c r="L17" i="35"/>
  <c r="N17" i="35"/>
  <c r="F18" i="35"/>
  <c r="G18" i="35"/>
  <c r="J18" i="35" s="1"/>
  <c r="P18" i="35" s="1"/>
  <c r="I18" i="35"/>
  <c r="L18" i="35"/>
  <c r="N18" i="35"/>
  <c r="F19" i="35"/>
  <c r="G19" i="35" s="1"/>
  <c r="J19" i="35" s="1"/>
  <c r="P19" i="35" s="1"/>
  <c r="I19" i="35"/>
  <c r="L19" i="35"/>
  <c r="N19" i="35"/>
  <c r="F20" i="35"/>
  <c r="I20" i="35"/>
  <c r="L20" i="35"/>
  <c r="N20" i="35"/>
  <c r="F21" i="35"/>
  <c r="G21" i="35" s="1"/>
  <c r="J21" i="35" s="1"/>
  <c r="P21" i="35" s="1"/>
  <c r="I21" i="35"/>
  <c r="L21" i="35"/>
  <c r="N21" i="35"/>
  <c r="F22" i="35"/>
  <c r="G22" i="35"/>
  <c r="J22" i="35" s="1"/>
  <c r="P22" i="35" s="1"/>
  <c r="I22" i="35"/>
  <c r="L22" i="35"/>
  <c r="N22" i="35"/>
  <c r="F23" i="35"/>
  <c r="G23" i="35" s="1"/>
  <c r="J23" i="35" s="1"/>
  <c r="P23" i="35" s="1"/>
  <c r="I23" i="35"/>
  <c r="L23" i="35"/>
  <c r="N23" i="35"/>
  <c r="F24" i="35"/>
  <c r="I24" i="35"/>
  <c r="L24" i="35"/>
  <c r="N24" i="35"/>
  <c r="F25" i="35"/>
  <c r="G25" i="35" s="1"/>
  <c r="J25" i="35" s="1"/>
  <c r="P25" i="35" s="1"/>
  <c r="I25" i="35"/>
  <c r="L25" i="35"/>
  <c r="N25" i="35"/>
  <c r="F4" i="35"/>
  <c r="G4" i="35"/>
  <c r="J4" i="35" s="1"/>
  <c r="P4" i="35" s="1"/>
  <c r="I4" i="35"/>
  <c r="L4" i="35"/>
  <c r="O5" i="35"/>
  <c r="O6" i="35"/>
  <c r="O7" i="35"/>
  <c r="O8" i="35"/>
  <c r="O9" i="35"/>
  <c r="O11" i="35"/>
  <c r="O12" i="35"/>
  <c r="O14" i="35"/>
  <c r="O15" i="35"/>
  <c r="O16" i="35"/>
  <c r="O18" i="35"/>
  <c r="O19" i="35"/>
  <c r="O20" i="35"/>
  <c r="O22" i="35"/>
  <c r="O23" i="35"/>
  <c r="O24" i="35"/>
  <c r="O4" i="35"/>
  <c r="F5" i="29"/>
  <c r="F23" i="29"/>
  <c r="G5" i="29"/>
  <c r="J5" i="29" s="1"/>
  <c r="P5" i="29" s="1"/>
  <c r="I5" i="29"/>
  <c r="L5" i="29"/>
  <c r="N5" i="29"/>
  <c r="F6" i="29"/>
  <c r="G6" i="29"/>
  <c r="J6" i="29" s="1"/>
  <c r="P6" i="29" s="1"/>
  <c r="I6" i="29"/>
  <c r="L6" i="29"/>
  <c r="N6" i="29"/>
  <c r="F7" i="29"/>
  <c r="G7" i="29" s="1"/>
  <c r="J7" i="29" s="1"/>
  <c r="P7" i="29" s="1"/>
  <c r="I7" i="29"/>
  <c r="L7" i="29"/>
  <c r="N7" i="29"/>
  <c r="F8" i="29"/>
  <c r="G8" i="29" s="1"/>
  <c r="J8" i="29" s="1"/>
  <c r="P8" i="29" s="1"/>
  <c r="I8" i="29"/>
  <c r="L8" i="29"/>
  <c r="N8" i="29"/>
  <c r="F9" i="29"/>
  <c r="G9" i="29"/>
  <c r="J9" i="29" s="1"/>
  <c r="P9" i="29" s="1"/>
  <c r="I9" i="29"/>
  <c r="L9" i="29"/>
  <c r="N9" i="29"/>
  <c r="F10" i="29"/>
  <c r="G10" i="29"/>
  <c r="J10" i="29"/>
  <c r="P10" i="29" s="1"/>
  <c r="L10" i="29"/>
  <c r="N10" i="29"/>
  <c r="F11" i="29"/>
  <c r="G11" i="29" s="1"/>
  <c r="J11" i="29" s="1"/>
  <c r="P11" i="29" s="1"/>
  <c r="I11" i="29"/>
  <c r="L11" i="29"/>
  <c r="N11" i="29"/>
  <c r="F12" i="29"/>
  <c r="O12" i="29" s="1"/>
  <c r="G12" i="29"/>
  <c r="J12" i="29" s="1"/>
  <c r="P12" i="29" s="1"/>
  <c r="I12" i="29"/>
  <c r="L12" i="29"/>
  <c r="N12" i="29"/>
  <c r="F13" i="29"/>
  <c r="G13" i="29"/>
  <c r="J13" i="29" s="1"/>
  <c r="P13" i="29" s="1"/>
  <c r="I13" i="29"/>
  <c r="L13" i="29"/>
  <c r="N13" i="29"/>
  <c r="F14" i="29"/>
  <c r="G14" i="29" s="1"/>
  <c r="J14" i="29" s="1"/>
  <c r="P14" i="29" s="1"/>
  <c r="I14" i="29"/>
  <c r="L14" i="29"/>
  <c r="N14" i="29"/>
  <c r="F15" i="29"/>
  <c r="G15" i="29" s="1"/>
  <c r="J15" i="29" s="1"/>
  <c r="P15" i="29" s="1"/>
  <c r="I15" i="29"/>
  <c r="L15" i="29"/>
  <c r="N15" i="29"/>
  <c r="F16" i="29"/>
  <c r="O16" i="29" s="1"/>
  <c r="G16" i="29"/>
  <c r="J16" i="29" s="1"/>
  <c r="P16" i="29" s="1"/>
  <c r="I16" i="29"/>
  <c r="L16" i="29"/>
  <c r="N16" i="29"/>
  <c r="F17" i="29"/>
  <c r="G17" i="29"/>
  <c r="J17" i="29" s="1"/>
  <c r="P17" i="29" s="1"/>
  <c r="I17" i="29"/>
  <c r="L17" i="29"/>
  <c r="N17" i="29"/>
  <c r="F18" i="29"/>
  <c r="G18" i="29" s="1"/>
  <c r="J18" i="29" s="1"/>
  <c r="P18" i="29" s="1"/>
  <c r="I18" i="29"/>
  <c r="L18" i="29"/>
  <c r="N18" i="29"/>
  <c r="F19" i="29"/>
  <c r="G19" i="29" s="1"/>
  <c r="J19" i="29" s="1"/>
  <c r="P19" i="29" s="1"/>
  <c r="I19" i="29"/>
  <c r="L19" i="29"/>
  <c r="N19" i="29"/>
  <c r="F20" i="29"/>
  <c r="O20" i="29" s="1"/>
  <c r="G20" i="29"/>
  <c r="J20" i="29" s="1"/>
  <c r="P20" i="29" s="1"/>
  <c r="I20" i="29"/>
  <c r="L20" i="29"/>
  <c r="F21" i="29"/>
  <c r="G21" i="29" s="1"/>
  <c r="J21" i="29" s="1"/>
  <c r="P21" i="29" s="1"/>
  <c r="I21" i="29"/>
  <c r="L21" i="29"/>
  <c r="N21" i="29"/>
  <c r="F22" i="29"/>
  <c r="G22" i="29" s="1"/>
  <c r="J22" i="29" s="1"/>
  <c r="P22" i="29" s="1"/>
  <c r="I22" i="29"/>
  <c r="L22" i="29"/>
  <c r="N22" i="29"/>
  <c r="I23" i="29"/>
  <c r="J23" i="29"/>
  <c r="P23" i="29" s="1"/>
  <c r="N23" i="29"/>
  <c r="F24" i="29"/>
  <c r="O24" i="29" s="1"/>
  <c r="G24" i="29"/>
  <c r="J24" i="29" s="1"/>
  <c r="P24" i="29" s="1"/>
  <c r="I24" i="29"/>
  <c r="L24" i="29"/>
  <c r="N24" i="29"/>
  <c r="F25" i="29"/>
  <c r="G25" i="29"/>
  <c r="J25" i="29" s="1"/>
  <c r="P25" i="29" s="1"/>
  <c r="I25" i="29"/>
  <c r="L25" i="29"/>
  <c r="N25" i="29"/>
  <c r="F26" i="29"/>
  <c r="G26" i="29" s="1"/>
  <c r="J26" i="29" s="1"/>
  <c r="P26" i="29" s="1"/>
  <c r="I26" i="29"/>
  <c r="L26" i="29"/>
  <c r="N26" i="29"/>
  <c r="F4" i="29"/>
  <c r="G4" i="29" s="1"/>
  <c r="J4" i="29" s="1"/>
  <c r="P4" i="29" s="1"/>
  <c r="I4" i="29"/>
  <c r="L4" i="29"/>
  <c r="N4" i="29"/>
  <c r="O5" i="29"/>
  <c r="O6" i="29"/>
  <c r="O7" i="29"/>
  <c r="O9" i="29"/>
  <c r="O10" i="29"/>
  <c r="O13" i="29"/>
  <c r="O14" i="29"/>
  <c r="O17" i="29"/>
  <c r="O18" i="29"/>
  <c r="O21" i="29"/>
  <c r="O22" i="29"/>
  <c r="O23" i="29"/>
  <c r="O25" i="29"/>
  <c r="O26" i="29"/>
  <c r="F6" i="1"/>
  <c r="G6" i="1" s="1"/>
  <c r="J6" i="1" s="1"/>
  <c r="P6" i="1" s="1"/>
  <c r="F7" i="1"/>
  <c r="O7" i="1" s="1"/>
  <c r="I6" i="1"/>
  <c r="L6" i="1"/>
  <c r="N6" i="1"/>
  <c r="I7" i="1"/>
  <c r="J7" i="1"/>
  <c r="P7" i="1" s="1"/>
  <c r="L7" i="1"/>
  <c r="N7" i="1"/>
  <c r="F8" i="1"/>
  <c r="G8" i="1" s="1"/>
  <c r="J8" i="1" s="1"/>
  <c r="P8" i="1" s="1"/>
  <c r="I8" i="1"/>
  <c r="L8" i="1"/>
  <c r="N8" i="1"/>
  <c r="F9" i="1"/>
  <c r="G9" i="1"/>
  <c r="J9" i="1" s="1"/>
  <c r="P9" i="1" s="1"/>
  <c r="I9" i="1"/>
  <c r="L9" i="1"/>
  <c r="N9" i="1"/>
  <c r="F10" i="1"/>
  <c r="G10" i="1" s="1"/>
  <c r="J10" i="1" s="1"/>
  <c r="P10" i="1" s="1"/>
  <c r="I10" i="1"/>
  <c r="N10" i="1"/>
  <c r="F11" i="1"/>
  <c r="G11" i="1" s="1"/>
  <c r="J11" i="1" s="1"/>
  <c r="P11" i="1" s="1"/>
  <c r="L11" i="1"/>
  <c r="N11" i="1"/>
  <c r="F12" i="1"/>
  <c r="G12" i="1" s="1"/>
  <c r="J12" i="1" s="1"/>
  <c r="P12" i="1" s="1"/>
  <c r="I12" i="1"/>
  <c r="L12" i="1"/>
  <c r="N12" i="1"/>
  <c r="F13" i="1"/>
  <c r="I13" i="1"/>
  <c r="L13" i="1"/>
  <c r="N13" i="1"/>
  <c r="F14" i="1"/>
  <c r="G14" i="1" s="1"/>
  <c r="J14" i="1" s="1"/>
  <c r="P14" i="1" s="1"/>
  <c r="I14" i="1"/>
  <c r="L14" i="1"/>
  <c r="N14" i="1"/>
  <c r="F15" i="1"/>
  <c r="G15" i="1"/>
  <c r="J15" i="1" s="1"/>
  <c r="I15" i="1"/>
  <c r="L15" i="1"/>
  <c r="N15" i="1"/>
  <c r="F5" i="1"/>
  <c r="G5" i="1" s="1"/>
  <c r="J5" i="1" s="1"/>
  <c r="P5" i="1" s="1"/>
  <c r="I5" i="1"/>
  <c r="L5" i="1"/>
  <c r="O6" i="1"/>
  <c r="O9" i="1"/>
  <c r="O10" i="1"/>
  <c r="O12" i="1"/>
  <c r="O13" i="1"/>
  <c r="O14" i="1"/>
  <c r="O15" i="1"/>
  <c r="O5" i="1"/>
  <c r="F17" i="25"/>
  <c r="G17" i="25" s="1"/>
  <c r="J17" i="25" s="1"/>
  <c r="P17" i="25" s="1"/>
  <c r="F19" i="25"/>
  <c r="G20" i="25" s="1"/>
  <c r="J20" i="25" s="1"/>
  <c r="P20" i="25" s="1"/>
  <c r="I17" i="25"/>
  <c r="L17" i="25"/>
  <c r="N17" i="25"/>
  <c r="F18" i="25"/>
  <c r="L18" i="25"/>
  <c r="I19" i="25"/>
  <c r="J19" i="25" s="1"/>
  <c r="P19" i="25" s="1"/>
  <c r="L19" i="25"/>
  <c r="N19" i="25"/>
  <c r="F20" i="25"/>
  <c r="I20" i="25"/>
  <c r="N20" i="25"/>
  <c r="F21" i="25"/>
  <c r="G21" i="25"/>
  <c r="J21" i="25" s="1"/>
  <c r="P21" i="25" s="1"/>
  <c r="I21" i="25"/>
  <c r="L21" i="25"/>
  <c r="N21" i="25"/>
  <c r="F22" i="25"/>
  <c r="I22" i="25"/>
  <c r="L22" i="25"/>
  <c r="N22" i="25"/>
  <c r="F23" i="25"/>
  <c r="I23" i="25"/>
  <c r="L23" i="25"/>
  <c r="N23" i="25"/>
  <c r="F24" i="25"/>
  <c r="G24" i="25" s="1"/>
  <c r="J24" i="25" s="1"/>
  <c r="P24" i="25" s="1"/>
  <c r="I24" i="25"/>
  <c r="L24" i="25"/>
  <c r="N24" i="25"/>
  <c r="F25" i="25"/>
  <c r="G25" i="25"/>
  <c r="J25" i="25" s="1"/>
  <c r="P25" i="25" s="1"/>
  <c r="I25" i="25"/>
  <c r="L25" i="25"/>
  <c r="N25" i="25"/>
  <c r="F26" i="25"/>
  <c r="I26" i="25"/>
  <c r="L26" i="25"/>
  <c r="N26" i="25"/>
  <c r="F27" i="25"/>
  <c r="I27" i="25"/>
  <c r="L27" i="25"/>
  <c r="N27" i="25"/>
  <c r="F28" i="25"/>
  <c r="G28" i="25" s="1"/>
  <c r="J28" i="25" s="1"/>
  <c r="P28" i="25" s="1"/>
  <c r="I28" i="25"/>
  <c r="L28" i="25"/>
  <c r="N28" i="25"/>
  <c r="F29" i="25"/>
  <c r="G29" i="25"/>
  <c r="J29" i="25" s="1"/>
  <c r="P29" i="25" s="1"/>
  <c r="I29" i="25"/>
  <c r="L29" i="25"/>
  <c r="N29" i="25"/>
  <c r="F30" i="25"/>
  <c r="I30" i="25"/>
  <c r="L30" i="25"/>
  <c r="N30" i="25"/>
  <c r="F16" i="25"/>
  <c r="I16" i="25"/>
  <c r="L16" i="25"/>
  <c r="N16" i="25"/>
  <c r="O17" i="25"/>
  <c r="O18" i="25"/>
  <c r="O20" i="25"/>
  <c r="O21" i="25"/>
  <c r="O22" i="25"/>
  <c r="O23" i="25"/>
  <c r="O25" i="25"/>
  <c r="O26" i="25"/>
  <c r="O27" i="25"/>
  <c r="O29" i="25"/>
  <c r="O30" i="25"/>
  <c r="O16" i="25"/>
  <c r="F5" i="26"/>
  <c r="G5" i="26" s="1"/>
  <c r="J5" i="26" s="1"/>
  <c r="P5" i="26" s="1"/>
  <c r="F9" i="26"/>
  <c r="O9" i="26" s="1"/>
  <c r="I5" i="26"/>
  <c r="L5" i="26"/>
  <c r="N5" i="26"/>
  <c r="F6" i="26"/>
  <c r="G6" i="26"/>
  <c r="J6" i="26" s="1"/>
  <c r="P6" i="26" s="1"/>
  <c r="I6" i="26"/>
  <c r="L6" i="26"/>
  <c r="N6" i="26"/>
  <c r="F7" i="26"/>
  <c r="G7" i="26" s="1"/>
  <c r="J7" i="26" s="1"/>
  <c r="P7" i="26" s="1"/>
  <c r="L7" i="26"/>
  <c r="N7" i="26"/>
  <c r="F8" i="26"/>
  <c r="G8" i="26" s="1"/>
  <c r="J8" i="26" s="1"/>
  <c r="P8" i="26" s="1"/>
  <c r="I8" i="26"/>
  <c r="L8" i="26"/>
  <c r="N8" i="26"/>
  <c r="I9" i="26"/>
  <c r="J9" i="26"/>
  <c r="P9" i="26" s="1"/>
  <c r="F4" i="26"/>
  <c r="G4" i="26" s="1"/>
  <c r="J4" i="26" s="1"/>
  <c r="P4" i="26" s="1"/>
  <c r="I4" i="26"/>
  <c r="L4" i="26"/>
  <c r="N4" i="26"/>
  <c r="O5" i="26"/>
  <c r="O6" i="26"/>
  <c r="O7" i="26"/>
  <c r="O8" i="26"/>
  <c r="O4" i="26"/>
  <c r="F13" i="20"/>
  <c r="O13" i="20" s="1"/>
  <c r="F11" i="20"/>
  <c r="G11" i="20" s="1"/>
  <c r="J11" i="20" s="1"/>
  <c r="P11" i="20" s="1"/>
  <c r="F10" i="20"/>
  <c r="I9" i="20"/>
  <c r="I13" i="20" s="1"/>
  <c r="L5" i="20"/>
  <c r="L13" i="20"/>
  <c r="F5" i="8"/>
  <c r="G5" i="8" s="1"/>
  <c r="J5" i="8" s="1"/>
  <c r="P5" i="8" s="1"/>
  <c r="F7" i="8"/>
  <c r="L5" i="8"/>
  <c r="F6" i="8"/>
  <c r="G6" i="8"/>
  <c r="J6" i="8" s="1"/>
  <c r="P6" i="8" s="1"/>
  <c r="I6" i="8"/>
  <c r="N6" i="8"/>
  <c r="I7" i="8"/>
  <c r="J7" i="8" s="1"/>
  <c r="P7" i="8" s="1"/>
  <c r="L7" i="8"/>
  <c r="N7" i="8"/>
  <c r="F8" i="8"/>
  <c r="G8" i="8" s="1"/>
  <c r="J8" i="8" s="1"/>
  <c r="P8" i="8" s="1"/>
  <c r="I8" i="8"/>
  <c r="L8" i="8"/>
  <c r="N8" i="8"/>
  <c r="F4" i="8"/>
  <c r="G4" i="8"/>
  <c r="I4" i="8"/>
  <c r="J4" i="8"/>
  <c r="P4" i="8" s="1"/>
  <c r="L4" i="8"/>
  <c r="N4" i="8"/>
  <c r="O5" i="8"/>
  <c r="O6" i="8"/>
  <c r="O7" i="8"/>
  <c r="O8" i="8"/>
  <c r="O4" i="8"/>
  <c r="F15" i="6"/>
  <c r="G15" i="6" s="1"/>
  <c r="J15" i="6" s="1"/>
  <c r="P15" i="6" s="1"/>
  <c r="F5" i="6"/>
  <c r="O5" i="6" s="1"/>
  <c r="I15" i="6"/>
  <c r="L15" i="6"/>
  <c r="N15" i="6"/>
  <c r="F14" i="6"/>
  <c r="I14" i="6"/>
  <c r="L14" i="6"/>
  <c r="N14" i="6"/>
  <c r="F13" i="6"/>
  <c r="I13" i="6"/>
  <c r="L13" i="6"/>
  <c r="N13" i="6"/>
  <c r="F12" i="6"/>
  <c r="G12" i="6" s="1"/>
  <c r="J12" i="6" s="1"/>
  <c r="P12" i="6" s="1"/>
  <c r="I12" i="6"/>
  <c r="L12" i="6"/>
  <c r="N12" i="6"/>
  <c r="F11" i="6"/>
  <c r="G11" i="6" s="1"/>
  <c r="J11" i="6" s="1"/>
  <c r="P11" i="6" s="1"/>
  <c r="I11" i="6"/>
  <c r="L11" i="6"/>
  <c r="N11" i="6"/>
  <c r="F10" i="6"/>
  <c r="G10" i="6"/>
  <c r="J10" i="6" s="1"/>
  <c r="P10" i="6" s="1"/>
  <c r="I10" i="6"/>
  <c r="L10" i="6"/>
  <c r="N10" i="6"/>
  <c r="F9" i="6"/>
  <c r="I9" i="6"/>
  <c r="N9" i="6"/>
  <c r="F8" i="6"/>
  <c r="G8" i="6" s="1"/>
  <c r="J8" i="6" s="1"/>
  <c r="P8" i="6" s="1"/>
  <c r="I8" i="6"/>
  <c r="L8" i="6"/>
  <c r="N8" i="6"/>
  <c r="F7" i="6"/>
  <c r="G7" i="6"/>
  <c r="J7" i="6" s="1"/>
  <c r="P7" i="6" s="1"/>
  <c r="L7" i="6"/>
  <c r="N7" i="6"/>
  <c r="F6" i="6"/>
  <c r="G6" i="6" s="1"/>
  <c r="J6" i="6" s="1"/>
  <c r="P6" i="6" s="1"/>
  <c r="I6" i="6"/>
  <c r="L6" i="6"/>
  <c r="N6" i="6"/>
  <c r="I5" i="6"/>
  <c r="J5" i="6" s="1"/>
  <c r="P5" i="6" s="1"/>
  <c r="L5" i="6"/>
  <c r="O6" i="6"/>
  <c r="O7" i="6"/>
  <c r="O9" i="6"/>
  <c r="O10" i="6"/>
  <c r="O12" i="6"/>
  <c r="O13" i="6"/>
  <c r="O14" i="6"/>
  <c r="O15" i="6"/>
  <c r="L6" i="3"/>
  <c r="N6" i="3"/>
  <c r="I7" i="3"/>
  <c r="J7" i="3"/>
  <c r="P7" i="3" s="1"/>
  <c r="L7" i="3"/>
  <c r="N7" i="3"/>
  <c r="I8" i="3"/>
  <c r="L8" i="3"/>
  <c r="N8" i="3"/>
  <c r="I9" i="3"/>
  <c r="J9" i="3"/>
  <c r="P9" i="3" s="1"/>
  <c r="L9" i="3"/>
  <c r="N9" i="3"/>
  <c r="I10" i="3"/>
  <c r="J10" i="3"/>
  <c r="P10" i="3" s="1"/>
  <c r="L10" i="3"/>
  <c r="I11" i="3"/>
  <c r="L11" i="3"/>
  <c r="N11" i="3"/>
  <c r="I5" i="3"/>
  <c r="J5" i="3"/>
  <c r="P5" i="3" s="1"/>
  <c r="N5" i="3"/>
  <c r="O6" i="3"/>
  <c r="O7" i="3"/>
  <c r="O9" i="3"/>
  <c r="O10" i="3"/>
  <c r="O11" i="3"/>
  <c r="F9" i="7"/>
  <c r="G9" i="7" s="1"/>
  <c r="J9" i="7" s="1"/>
  <c r="P9" i="7" s="1"/>
  <c r="F5" i="7"/>
  <c r="O5" i="7" s="1"/>
  <c r="I9" i="7"/>
  <c r="L5" i="7"/>
  <c r="L9" i="7" s="1"/>
  <c r="N9" i="7"/>
  <c r="F8" i="7"/>
  <c r="G8" i="7" s="1"/>
  <c r="J8" i="7" s="1"/>
  <c r="P8" i="7" s="1"/>
  <c r="I8" i="7"/>
  <c r="L8" i="7"/>
  <c r="F7" i="7"/>
  <c r="I7" i="7"/>
  <c r="N7" i="7"/>
  <c r="F6" i="7"/>
  <c r="I6" i="7"/>
  <c r="N6" i="7"/>
  <c r="J5" i="7"/>
  <c r="N5" i="7"/>
  <c r="P5" i="7"/>
  <c r="O7" i="7"/>
  <c r="O6" i="7"/>
  <c r="F12" i="20"/>
  <c r="G12" i="20" s="1"/>
  <c r="J12" i="20" s="1"/>
  <c r="P12" i="20" s="1"/>
  <c r="I12" i="20"/>
  <c r="L12" i="20"/>
  <c r="I11" i="20"/>
  <c r="L11" i="20"/>
  <c r="N11" i="20"/>
  <c r="I10" i="20"/>
  <c r="J10" i="20"/>
  <c r="P10" i="20" s="1"/>
  <c r="L10" i="20"/>
  <c r="N10" i="20"/>
  <c r="F9" i="20"/>
  <c r="G9" i="20" s="1"/>
  <c r="J9" i="20" s="1"/>
  <c r="P9" i="20" s="1"/>
  <c r="L9" i="20"/>
  <c r="N9" i="20"/>
  <c r="F8" i="20"/>
  <c r="G8" i="20" s="1"/>
  <c r="J8" i="20" s="1"/>
  <c r="P8" i="20" s="1"/>
  <c r="L8" i="20"/>
  <c r="N8" i="20"/>
  <c r="F7" i="20"/>
  <c r="G7" i="20" s="1"/>
  <c r="J7" i="20" s="1"/>
  <c r="P7" i="20" s="1"/>
  <c r="I7" i="20"/>
  <c r="L7" i="20"/>
  <c r="N7" i="20"/>
  <c r="F6" i="20"/>
  <c r="G6" i="20"/>
  <c r="J6" i="20" s="1"/>
  <c r="P6" i="20" s="1"/>
  <c r="I6" i="20"/>
  <c r="L6" i="20"/>
  <c r="N6" i="20"/>
  <c r="F5" i="20"/>
  <c r="G5" i="20" s="1"/>
  <c r="J5" i="20" s="1"/>
  <c r="P5" i="20" s="1"/>
  <c r="I5" i="20"/>
  <c r="N5" i="20"/>
  <c r="F4" i="20"/>
  <c r="G4" i="20" s="1"/>
  <c r="J4" i="20" s="1"/>
  <c r="P4" i="20" s="1"/>
  <c r="I4" i="20"/>
  <c r="N4" i="20"/>
  <c r="O10" i="20"/>
  <c r="O8" i="20"/>
  <c r="O6" i="20"/>
  <c r="O5" i="20"/>
  <c r="P4" i="25"/>
  <c r="P15" i="1" l="1"/>
  <c r="G18" i="25"/>
  <c r="J18" i="25" s="1"/>
  <c r="P18" i="25" s="1"/>
  <c r="O28" i="25"/>
  <c r="O24" i="25"/>
  <c r="G30" i="25"/>
  <c r="J30" i="25" s="1"/>
  <c r="P30" i="25" s="1"/>
  <c r="G26" i="25"/>
  <c r="J26" i="25" s="1"/>
  <c r="P26" i="25" s="1"/>
  <c r="G22" i="25"/>
  <c r="J22" i="25" s="1"/>
  <c r="P22" i="25" s="1"/>
  <c r="O19" i="25"/>
  <c r="G16" i="25"/>
  <c r="J16" i="25" s="1"/>
  <c r="P16" i="25" s="1"/>
  <c r="G27" i="25"/>
  <c r="J27" i="25" s="1"/>
  <c r="P27" i="25" s="1"/>
  <c r="G23" i="25"/>
  <c r="J23" i="25" s="1"/>
  <c r="P23" i="25" s="1"/>
  <c r="O10" i="25"/>
  <c r="O25" i="31"/>
  <c r="O16" i="31"/>
  <c r="O12" i="31"/>
  <c r="O23" i="31"/>
  <c r="O19" i="31"/>
  <c r="O7" i="31"/>
  <c r="G25" i="33"/>
  <c r="J25" i="33" s="1"/>
  <c r="P25" i="33" s="1"/>
  <c r="G17" i="33"/>
  <c r="J17" i="33" s="1"/>
  <c r="P17" i="33" s="1"/>
  <c r="G13" i="33"/>
  <c r="J13" i="33" s="1"/>
  <c r="P13" i="33" s="1"/>
  <c r="G26" i="33"/>
  <c r="J26" i="33" s="1"/>
  <c r="P26" i="33" s="1"/>
  <c r="G22" i="33"/>
  <c r="J22" i="33" s="1"/>
  <c r="P22" i="33" s="1"/>
  <c r="G18" i="33"/>
  <c r="J18" i="33" s="1"/>
  <c r="P18" i="33" s="1"/>
  <c r="G14" i="33"/>
  <c r="J14" i="33" s="1"/>
  <c r="P14" i="33" s="1"/>
  <c r="G10" i="33"/>
  <c r="J10" i="33" s="1"/>
  <c r="P10" i="33" s="1"/>
  <c r="G6" i="33"/>
  <c r="J6" i="33" s="1"/>
  <c r="P6" i="33" s="1"/>
  <c r="G21" i="33"/>
  <c r="J21" i="33" s="1"/>
  <c r="P21" i="33" s="1"/>
  <c r="G9" i="33"/>
  <c r="J9" i="33" s="1"/>
  <c r="P9" i="33" s="1"/>
  <c r="O23" i="33"/>
  <c r="O19" i="33"/>
  <c r="O15" i="33"/>
  <c r="O7" i="33"/>
  <c r="G7" i="35"/>
  <c r="J7" i="35" s="1"/>
  <c r="P7" i="35" s="1"/>
  <c r="O10" i="35"/>
  <c r="G24" i="35"/>
  <c r="J24" i="35" s="1"/>
  <c r="P24" i="35" s="1"/>
  <c r="G20" i="35"/>
  <c r="J20" i="35" s="1"/>
  <c r="P20" i="35" s="1"/>
  <c r="G16" i="35"/>
  <c r="J16" i="35" s="1"/>
  <c r="P16" i="35" s="1"/>
  <c r="G12" i="35"/>
  <c r="J12" i="35" s="1"/>
  <c r="P12" i="35" s="1"/>
  <c r="O25" i="35"/>
  <c r="O21" i="35"/>
  <c r="O17" i="35"/>
  <c r="O13" i="35"/>
  <c r="O8" i="29"/>
  <c r="O4" i="29"/>
  <c r="O19" i="29"/>
  <c r="O15" i="29"/>
  <c r="O11" i="29"/>
  <c r="G7" i="7"/>
  <c r="J7" i="7" s="1"/>
  <c r="O8" i="7"/>
  <c r="G6" i="7"/>
  <c r="J6" i="7" s="1"/>
  <c r="P6" i="7" s="1"/>
  <c r="L7" i="7"/>
  <c r="O9" i="7"/>
  <c r="O7" i="20"/>
  <c r="O11" i="20"/>
  <c r="G13" i="20"/>
  <c r="J13" i="20" s="1"/>
  <c r="P13" i="20" s="1"/>
  <c r="O4" i="20"/>
  <c r="O12" i="20"/>
  <c r="O9" i="20"/>
  <c r="G14" i="6"/>
  <c r="J14" i="6" s="1"/>
  <c r="P14" i="6" s="1"/>
  <c r="G9" i="6"/>
  <c r="J9" i="6" s="1"/>
  <c r="P9" i="6" s="1"/>
  <c r="G13" i="6"/>
  <c r="J13" i="6" s="1"/>
  <c r="P13" i="6" s="1"/>
  <c r="O8" i="6"/>
  <c r="O11" i="6"/>
  <c r="O8" i="1"/>
  <c r="G13" i="1"/>
  <c r="J13" i="1" s="1"/>
  <c r="P13" i="1" s="1"/>
  <c r="O11" i="1"/>
  <c r="P10" i="31"/>
  <c r="P7" i="7" l="1"/>
</calcChain>
</file>

<file path=xl/sharedStrings.xml><?xml version="1.0" encoding="utf-8"?>
<sst xmlns="http://schemas.openxmlformats.org/spreadsheetml/2006/main" count="769" uniqueCount="154">
  <si>
    <t>ΑΗ015585</t>
  </si>
  <si>
    <t>66/1821</t>
  </si>
  <si>
    <t>Χ657749</t>
  </si>
  <si>
    <t>37/1619</t>
  </si>
  <si>
    <t>1.34.1 ΕΠΙΜΕΛΗΤΗ Β΄ ΑΝΑΙΣΘΗΣΙΟΛΟΓΙΑΣ με αποδεδειγμένη εμπειρία και γνώση στην επείγουσα ιατρική ή εξειδίκευση στη Μ.Ε.Θ. (για το Τ.Ε.Π.) -                                   (2) ΘΕΣΕΙΣ</t>
  </si>
  <si>
    <t>ΑΜ071765</t>
  </si>
  <si>
    <t>37/1420</t>
  </si>
  <si>
    <t>Π578957</t>
  </si>
  <si>
    <t>1.51.1 ΕΠΙΜΕΛΗΤΗ Β΄ ΑΝΑΙΣΘΗΣΙΟΛΟΓΙΑΣ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</si>
  <si>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ΑΕ055513</t>
  </si>
  <si>
    <t>37/1388</t>
  </si>
  <si>
    <t>1.72.1 ΕΠΙΜΕΛΗΤΗ Β΄ ΑΝΑΣΘΗΣΙΟΛΟΓΙΑΣ 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</si>
  <si>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1.75.1  ΕΠΙΜΕΛΗΤΗ Α΄ ΑΝΑΙΣΘΗΣΙΟΛΟΓΙΑΣ  με αποδεδειγμένη εμπειρία και γνώση στην επείγουσα ιατρική ή εξειδίκευση στη Μ.Ε.Θ  (για το Τ.Ε.Π.) -                                                                                                               (1) ΘΕΣΗ</t>
  </si>
  <si>
    <t>ΑΝ 061982</t>
  </si>
  <si>
    <t>1.78.1 ΕΠΙΜΕΛΗΤΗ Β΄ ΑΝΑΙΣΘΗΣΙΟΛΟΓΙΑΣ  με αποδεδειγμένη εμπειρία και γνώση στην επείγουσα ιατρική και εξειδίκευση στη ΜΕΘ  (για το Τ.Ε.Π.) -                                        (1) ΘΕΣΗ</t>
  </si>
  <si>
    <t>2.60.1 ΕΠΙΜΕΛΗΤΗ Β΄  ΑΝΑΙΣΘΗΣΙΟΛΟΓΙΑΣ  με αποδεδειγμένη εμπειρία και γνώση στην επείγουσα ιατρική ή εξειδίκευση στη Μ.Ε.Θ. (για το ΤΕΠ)                                            (1) ΘΕΣΗ</t>
  </si>
  <si>
    <t>37/1618</t>
  </si>
  <si>
    <t>ΑΚ050645</t>
  </si>
  <si>
    <t>2.71.1 ΕΠΙΜΕΛΗΤΗ Β΄  ΑΝΑΙΣΘΗΣΙΟΛΟΓΙΑΣ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</si>
  <si>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2.77.1 ΕΠΙΜΕΛΗΤΗ Β΄  ΑΝΑΙΣΘΗΣΙΟΛΟΓΙΑΣ  με αποδεδειγμένη εμπειρία και γνώση στην επείγουσα ιατρική ή εξειδίκευση στη Μ.Ε.Θ. (για το ΤΕΠ)                                            (1) ΘΕΣΗ</t>
  </si>
  <si>
    <t>A/A</t>
  </si>
  <si>
    <t>ΑΔΤ</t>
  </si>
  <si>
    <t>ΒΑΘΜΙΔΑ- ΕΙΔΙΚΟΤΗΤΑ</t>
  </si>
  <si>
    <t>ΠΡΟΫΠΗΡΕΣΙΑ</t>
  </si>
  <si>
    <t>ΕΠΙΣΤΗΜΟΝΙΚΟ ΕΡΓΟ</t>
  </si>
  <si>
    <t>ΕΚΠΑΙΔΕΥΤΙΚΟ ΕΡΓΟ</t>
  </si>
  <si>
    <t>ΑΘΡΟΙΣΜΑ ΠΡΙΝ ΤΗΝ ΑΝΑΓΩΓΗ</t>
  </si>
  <si>
    <t>ΠΡΙΝ ΤΗΝ ΑΝΑΓΩΓΗ</t>
  </si>
  <si>
    <t>ΥΠΟΤΡΕΤΡΑΠΛΑΣΙΑΣΜΟΣ</t>
  </si>
  <si>
    <t>ΜΕΤΑ ΤΗΝ ΑΝΑΓΩΓΗ ΣΤΑ 125</t>
  </si>
  <si>
    <t>ΜΟΡΙΑ ΕΙΔΙΚΗΣ ΕΜΠΕΙΡΙΑΣ</t>
  </si>
  <si>
    <t>ΜΕΤΑ ΤΗΝ ΑΝΑΓΩΓΗ ΣΤΑ 375</t>
  </si>
  <si>
    <t>ΣΥΝΟΛΟ ΜΕΤΑ ΤΗΝ ΑΝΑΓΩΓΗ ΣΤΑ 125 ΚΑΙ 375</t>
  </si>
  <si>
    <t>ΜΟΡΙΟΔΟΤΗΣΗ ΜΕΤΑ ΤΗΝ ΑΝΑΓΩΓΗ ΣΤΑ 300</t>
  </si>
  <si>
    <t>ΠΡΙΝ ΤΗΝ ΑΝΑΓΩΓΗ ΠΙΝΑΚΑΣ 4</t>
  </si>
  <si>
    <t>ΑΘΡΟΙΣΜΑ ΜΕΤΑ ΤΗΝ ΑΝΑΓΩΓΗ</t>
  </si>
  <si>
    <t>ΠΡΙΝ ΤΗΝ ΑΝΑΓΩΓΗ ΤΩΝ 200</t>
  </si>
  <si>
    <t>ΜΕΤΑ ΤΗΝ ΑΝΑΓΩΓΗ ΤΩΝ 200</t>
  </si>
  <si>
    <t>ΠΡΙΝ ΤΗΝ ΑΝΑΓΩΓΗ ΤΩΝ 300</t>
  </si>
  <si>
    <t>ΑΡΙΘΜΟΣ ΠΡΩΤΟΚΟΛΛΟΥ ΑΙΤΗΣΗΣ</t>
  </si>
  <si>
    <t>Α/Α</t>
  </si>
  <si>
    <t>2.8.1 ΕΠΙΜΕΛΗΤΗ Β΄ ΑΝΑΙΣΘΗΣΙΟΛΟΓΙΑΣ με αποδεδειγμένη εμπειρία και γνώση στην επείγουσα ιατρική ή εξειδίκευση στη Μ.Ε.Θ. (για το Τ.Ε.Π.)-                                           (1) ΘΕΣΗ</t>
  </si>
  <si>
    <t>2.30.1 ΕΠΙΜΕΛΗΤΗ Β΄ ΑΝΑΙΣΘΗΣΙΟΛΟΓΙΑΣ  με αποδεδειγμένη εμπειρία και γνώση στην επείγουσα ιατρική ή εξειδίκευση στη Μ.Ε.Θ. (για το Τ.Ε.Π.)                                       (1) ΘΕΣΗ</t>
  </si>
  <si>
    <t>2.91.1 ΕΠΙΜΕΛΗΤΗ Β΄  ΑΝΑΙΣΘΗΣΙΟΛΟΓΙΑΣ με αποδεδειγμένη εμπειρία και γνώση στην επείγουσα ιατρική ή εξειδίκευση στη Μ.Ε.Θ. (για το Τ.Ε.Π.) -                                   (1) ΘΕΣΗ</t>
  </si>
  <si>
    <t>66/1213</t>
  </si>
  <si>
    <t>ΑΕ141692</t>
  </si>
  <si>
    <t>37/907</t>
  </si>
  <si>
    <t>37/1044</t>
  </si>
  <si>
    <t>37/924</t>
  </si>
  <si>
    <t>37/476</t>
  </si>
  <si>
    <t>ΑΗ533612</t>
  </si>
  <si>
    <t>Χ415345</t>
  </si>
  <si>
    <t>ΑΝ376250</t>
  </si>
  <si>
    <t>ΑΗ655590</t>
  </si>
  <si>
    <t>37/880</t>
  </si>
  <si>
    <t>37/363</t>
  </si>
  <si>
    <t>37/428</t>
  </si>
  <si>
    <t>37/1503</t>
  </si>
  <si>
    <t>37/1340</t>
  </si>
  <si>
    <t>ΑΕ741751</t>
  </si>
  <si>
    <t>ΑΜ504768</t>
  </si>
  <si>
    <t>ΑΑ127503</t>
  </si>
  <si>
    <t>Φ128122</t>
  </si>
  <si>
    <t>ΑΙ035756</t>
  </si>
  <si>
    <t>66/694</t>
  </si>
  <si>
    <t>ΑΜ301165</t>
  </si>
  <si>
    <t>37/1392</t>
  </si>
  <si>
    <t>ΑΕ505148</t>
  </si>
  <si>
    <t>37/1316</t>
  </si>
  <si>
    <t>Σ580879</t>
  </si>
  <si>
    <t>37/1514</t>
  </si>
  <si>
    <t>ΑΝ076486</t>
  </si>
  <si>
    <t>37/876</t>
  </si>
  <si>
    <t>Τ024629</t>
  </si>
  <si>
    <t>37/1235</t>
  </si>
  <si>
    <t>ΑΖ272373</t>
  </si>
  <si>
    <t>37/1184</t>
  </si>
  <si>
    <t>ΑΗ140860</t>
  </si>
  <si>
    <t>37/370</t>
  </si>
  <si>
    <t>ΑΝ076634</t>
  </si>
  <si>
    <t>37/359</t>
  </si>
  <si>
    <t>ΑΒ459860</t>
  </si>
  <si>
    <t>37/1133</t>
  </si>
  <si>
    <t>ΑΜ203304</t>
  </si>
  <si>
    <t>37/598</t>
  </si>
  <si>
    <t>ΑΙ117420</t>
  </si>
  <si>
    <t>37/726</t>
  </si>
  <si>
    <t>ΑΒ643527</t>
  </si>
  <si>
    <t>37/586</t>
  </si>
  <si>
    <t>ΑΜ043765</t>
  </si>
  <si>
    <t>37/1035</t>
  </si>
  <si>
    <t>ΑΕ629253</t>
  </si>
  <si>
    <t>37/1829</t>
  </si>
  <si>
    <t>ΑΗ476085</t>
  </si>
  <si>
    <t>37/916</t>
  </si>
  <si>
    <t>ΑΗ117065</t>
  </si>
  <si>
    <t>ΑΝΑΙΣΘΗΣΙΟΛΟΓΙΑΣ</t>
  </si>
  <si>
    <t>ΑΖ442560</t>
  </si>
  <si>
    <t>37/1255</t>
  </si>
  <si>
    <t>ΑΜ077610</t>
  </si>
  <si>
    <t>37/1126</t>
  </si>
  <si>
    <t>ΑΝ541919</t>
  </si>
  <si>
    <t>37/900</t>
  </si>
  <si>
    <t>ΑΒ553859</t>
  </si>
  <si>
    <t>37/594</t>
  </si>
  <si>
    <t>ΑΝ3828545</t>
  </si>
  <si>
    <t>37/578</t>
  </si>
  <si>
    <t>ΑΕ061670</t>
  </si>
  <si>
    <t>37/455</t>
  </si>
  <si>
    <t>ΑΒ295088</t>
  </si>
  <si>
    <t>37/396</t>
  </si>
  <si>
    <t>ΧΕΙΡΟΥΡΓΙΚΗΣ</t>
  </si>
  <si>
    <t>Τ521080</t>
  </si>
  <si>
    <t>66/692</t>
  </si>
  <si>
    <t>Χ171352</t>
  </si>
  <si>
    <t>66/80</t>
  </si>
  <si>
    <t>ΑΝΑΙΣΘΗΣΙΟΛΟΓΙΑ</t>
  </si>
  <si>
    <t>1.15.1 ΕΠΙΜΕΛΗΤΗ Β΄ ΑΝΑΙΣΘΗΣΙΟΛΟΓΙΑΣ  με αποδεδειγμένη εμπειρία και γνώση στην επείγουσα ιατρική ή εξειδίκευση στη Μ.Ε.Θ. (για το Τ.Ε.Π.)                                       (1) ΘΕΣΗ</t>
  </si>
  <si>
    <t>ΕΠ. Β' ΑΝΑΙΣΘΗΣΙΟΛΟΓΙΑΣ</t>
  </si>
  <si>
    <t>Χ061945</t>
  </si>
  <si>
    <t>37/1804</t>
  </si>
  <si>
    <t>ΑΜ254867</t>
  </si>
  <si>
    <t>37/1786</t>
  </si>
  <si>
    <t>ΑΕ276574</t>
  </si>
  <si>
    <t>37/1479</t>
  </si>
  <si>
    <t>ΑΜ064010</t>
  </si>
  <si>
    <t>37/1462</t>
  </si>
  <si>
    <t>ΑΗ070435</t>
  </si>
  <si>
    <t>37/1395</t>
  </si>
  <si>
    <t>ΑΗ516166</t>
  </si>
  <si>
    <t>37/1127</t>
  </si>
  <si>
    <t>ΑΑ035446</t>
  </si>
  <si>
    <t>37/1023</t>
  </si>
  <si>
    <t>ΑΝ061982</t>
  </si>
  <si>
    <t>37/993</t>
  </si>
  <si>
    <t>Π587957</t>
  </si>
  <si>
    <t>37/635</t>
  </si>
  <si>
    <t>Χ055884</t>
  </si>
  <si>
    <t>37/632</t>
  </si>
  <si>
    <t>ΑΙ070231</t>
  </si>
  <si>
    <t>37/933</t>
  </si>
  <si>
    <t>1.23.1 - 1.23.2 ΕΠΙΜΕΛΗΤΗ Β΄ΑΝΑΙΣΘΗΣΙΟΛΟΓΙΑΣ ή ΧΕΙΡΟΥΡΓΙΚΗΣ με αποδεδειγμένη εμπειρία και γνώση στην επείγουσα ιατρική ή εξειδίκευση στη Μ.Ε.Θ. (για το Τ.Ε.Π.)-                                         (1) ΘΕΣΗ</t>
  </si>
  <si>
    <t>ΤΕΛΙΚΟΣ ΠΙΝΑΚΑΣ ΜΟΡΙΟΔΟΤΗΣΗΣ-  Η υπ' αρ. πρωτ. 10004/Φ702/28.03.2018  προκήρυξη του Γ.Ν.ΕΛΕΥΣΙΝΑΣ "ΘΡΙΑΣΙΟ"</t>
  </si>
  <si>
    <t>ΤΕΛΙΚΟΣ ΠΙΝΑΚΑΣ ΜΟΡΙΟΔΟΤΗΣΗΣ  προκήρυξη 5648/27.03.2018 του Γ.Ν.ΠΕΙΡΑΙΑ " ΤΖΑΝΕΙΟ"</t>
  </si>
  <si>
    <t>ΤΕΛΙΚΟΣ ΠΙΝΑΚΑΣ ΜΟΡΙΟΔΟΤΗΣΗΣ  Προκήρυξη 14273/28.03.2018 του Γ.Ν. ΝΙΚΑΙΑΣ ΠΕΙΡΑΙΑ  "ΑΓΙΟΣ ΠΑΜΤΕΛΕΗΜΩΝ" - Γ.Ν.Δ.Α. " ΑΓΙΑ ΒΑΡΒΑΡΑ" ( ΟΡΓΑΝΙΚΗ ΜΟΝΑΔΑ ΤΗΣ ΕΔΡΑΣ ΝΙΚΑΙΑ ΑΓΙΟΣ ΠΑΝΤΕΛΕΗΜΩΝ)</t>
  </si>
  <si>
    <t>ΤΕΛΙΚΟΣ ΠΙΝΑΚΑΣ ΜΟΡΙΟΔΟΤΗΣΗΣ  Προκήρυξη 4607/26.03.2018 του Γ.Ν. ΒΟΥΛΑΣ "ΑΣΚΛΗΠΙΕΙΟ"</t>
  </si>
  <si>
    <t>ΤΕΛΙΚΟΣ ΠΙΝΑΚΑΣ ΜΟΡΙΟΔΟΤΗΣΗΣ  Προκήρυξη 3137/27.03.2018 - ΟΡΘΗ ΕΠΑΝΑΛΗΨΗτου Γ.Ν. ΣΥΡΟΥ " ΒΑΡΔΑΚΕΙΟ &amp; ΠΡΩΙΟ"</t>
  </si>
  <si>
    <t>ΤΕΛΙΚΟΣ ΠΙΝΑΚΑΣ ΜΟΡΙΟΔΟΤΗΣΗΣ  Προκήρυξη 11515/28.03.2018 του Π.Γ.Ν. " ΑΤΤΙΚΟΝ "</t>
  </si>
  <si>
    <t>ΤΕΛΙΚΟΣ ΠΙΝΑΚΑΣ ΜΟΡΙΟΔΟΤΗΣΗΣ- Η υπ’ αριθμ. πρωτ. 8680/28.03.2018 προκήρυξη του Γ.Ν.Α. «ΚΟΡΓΙΑΛΕΝΕΙΟ – ΜΠΕΝΑΚΕΙΟ» Ε.Ε.Σ.</t>
  </si>
  <si>
    <t>ΤΕΛΙΚΟΣ ΠΙΝΑΚΑΣ ΜΟΡΙΟΔΟΤΗΣΗΣ - Η υπ’ αριθμ. πρωτ. 6811/27.3.18 προκήρυξη του Γ.Ν.Α " ΣΙΣΜΑΝΟΓΛΕΙΟ - ΑΜΑΛΙΑ ΦΛΕΜΙΓΚ" (ΟΡΓΑΝΙΚΗ ΜΟΝΑΔΑ ΤΗΣ ΕΔΡΑΣ ΣΙΣΜΑΝΟΓΛΕΙΟ)</t>
  </si>
  <si>
    <t>ΤΕΛΙΚΟΣ ΠΙΝΑΚΑΣ ΜΟΡΙΟΔΟΤΗΣΗΣ - Η υπ’ αριθμ. πρωτ. 5806/27.03.2018 προκήρυξη του Γ.Ο.Ν.Κ. "ΟΙ ΑΓΙΟΙ ΑΝΑΡΓΥΡΟΙ"</t>
  </si>
  <si>
    <t>ΤΕΛΙΚΟΣ ΠΙΝΑΚΑΣ ΜΟΡΙΟΔΟΤΗΣΗΣ - Η υπ’ αριθμ. πρωτ. 5413/29.03.2018 προκήρυξη του Γ.Ν. Α. «ΙΠΠΟΚΡΑΤΕΙΟ».</t>
  </si>
  <si>
    <t>ΤΕΛΙΚΟΣ ΠΙΝΑΚΑΣ ΜΟΡΙΟΔΟΤΗΣΗΣ- Η υπ’ αριθμ.πρωτ. 4418/22.03.2018 Ορθή Επανάληψη   προκήρυξη του Γ.Ν.Α " ΛΑΙΚΟ"</t>
  </si>
  <si>
    <t>ΤΕΛΙΚΟΣ ΠΙΝΑΚΑΣ ΜΟΡΙΟΔΟΤΗΣΗΣ- Η υπ’ αριθμ. πρωτ.  4207/28.03.2018  προκήρυξη του Γ.Ν.Α " ΚΑΤ"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</si>
</sst>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\ _€"/>
  </numFmts>
  <fonts count="18" x14ac:knownFonts="1">
    <font>
      <sz val="11"/>
      <color rgb="FF000000"/>
      <name val="Calibri"/>
      <family val="2"/>
      <charset val="161"/>
    </font>
    <font>
      <sz val="11"/>
      <color indexed="55"/>
      <name val="Calibri"/>
      <family val="2"/>
      <charset val="161"/>
    </font>
    <font>
      <sz val="10"/>
      <name val="Arial"/>
      <family val="2"/>
      <charset val="161"/>
    </font>
    <font>
      <b/>
      <sz val="12"/>
      <color indexed="55"/>
      <name val="Calibri"/>
      <family val="2"/>
      <charset val="161"/>
    </font>
    <font>
      <b/>
      <sz val="10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0"/>
      <color indexed="55"/>
      <name val="Calibri"/>
      <family val="2"/>
      <charset val="161"/>
    </font>
    <font>
      <sz val="12"/>
      <color indexed="55"/>
      <name val="Calibri"/>
      <family val="2"/>
      <charset val="161"/>
    </font>
    <font>
      <b/>
      <sz val="10"/>
      <name val="Calibri"/>
      <family val="2"/>
      <charset val="161"/>
    </font>
    <font>
      <sz val="8"/>
      <name val="Calibri"/>
      <family val="2"/>
      <charset val="161"/>
    </font>
    <font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b/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rgb="FF00000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8"/>
        <bgColor indexed="47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38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1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5"/>
      </left>
      <right style="thin">
        <color indexed="45"/>
      </right>
      <top style="thin">
        <color indexed="4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Border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0" fillId="4" borderId="0" xfId="0" applyFill="1" applyAlignment="1">
      <alignment wrapText="1"/>
    </xf>
    <xf numFmtId="0" fontId="4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wrapText="1"/>
    </xf>
    <xf numFmtId="0" fontId="4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4" fontId="4" fillId="6" borderId="1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wrapText="1"/>
    </xf>
    <xf numFmtId="4" fontId="0" fillId="4" borderId="0" xfId="0" applyNumberFormat="1" applyFill="1" applyAlignment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 horizontal="center" wrapText="1"/>
    </xf>
    <xf numFmtId="0" fontId="0" fillId="4" borderId="0" xfId="0" applyFill="1"/>
    <xf numFmtId="49" fontId="2" fillId="4" borderId="1" xfId="0" applyNumberFormat="1" applyFont="1" applyFill="1" applyBorder="1"/>
    <xf numFmtId="0" fontId="0" fillId="4" borderId="2" xfId="0" applyFill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0" fillId="4" borderId="1" xfId="0" applyNumberFormat="1" applyFill="1" applyBorder="1"/>
    <xf numFmtId="49" fontId="8" fillId="0" borderId="1" xfId="0" applyNumberFormat="1" applyFont="1" applyBorder="1" applyAlignment="1">
      <alignment horizontal="center" vertical="top" wrapText="1"/>
    </xf>
    <xf numFmtId="49" fontId="0" fillId="4" borderId="7" xfId="0" applyNumberFormat="1" applyFill="1" applyBorder="1"/>
    <xf numFmtId="49" fontId="0" fillId="4" borderId="7" xfId="0" applyNumberFormat="1" applyFill="1" applyBorder="1" applyAlignment="1">
      <alignment horizontal="center"/>
    </xf>
    <xf numFmtId="49" fontId="0" fillId="0" borderId="1" xfId="0" applyNumberFormat="1" applyBorder="1"/>
    <xf numFmtId="0" fontId="0" fillId="4" borderId="1" xfId="0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top" wrapText="1"/>
    </xf>
    <xf numFmtId="0" fontId="3" fillId="7" borderId="0" xfId="0" applyFont="1" applyFill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49" fontId="0" fillId="0" borderId="4" xfId="0" applyNumberFormat="1" applyBorder="1"/>
    <xf numFmtId="49" fontId="10" fillId="4" borderId="1" xfId="0" applyNumberFormat="1" applyFont="1" applyFill="1" applyBorder="1" applyAlignment="1">
      <alignment horizontal="center"/>
    </xf>
    <xf numFmtId="0" fontId="0" fillId="0" borderId="5" xfId="0" applyBorder="1" applyAlignment="1">
      <alignment wrapText="1"/>
    </xf>
    <xf numFmtId="49" fontId="2" fillId="4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wrapText="1"/>
    </xf>
    <xf numFmtId="0" fontId="16" fillId="4" borderId="1" xfId="0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vertical="top" wrapText="1"/>
    </xf>
    <xf numFmtId="0" fontId="16" fillId="4" borderId="0" xfId="0" applyFont="1" applyFill="1" applyAlignment="1">
      <alignment wrapText="1"/>
    </xf>
    <xf numFmtId="0" fontId="14" fillId="4" borderId="1" xfId="0" applyFont="1" applyFill="1" applyBorder="1" applyAlignment="1">
      <alignment horizontal="center" wrapText="1"/>
    </xf>
    <xf numFmtId="0" fontId="14" fillId="4" borderId="0" xfId="0" applyFont="1" applyFill="1" applyAlignment="1">
      <alignment wrapText="1"/>
    </xf>
    <xf numFmtId="49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4" fontId="6" fillId="6" borderId="1" xfId="0" applyNumberFormat="1" applyFont="1" applyFill="1" applyBorder="1" applyAlignment="1">
      <alignment wrapText="1"/>
    </xf>
    <xf numFmtId="164" fontId="6" fillId="4" borderId="3" xfId="0" applyNumberFormat="1" applyFont="1" applyFill="1" applyBorder="1" applyAlignment="1">
      <alignment wrapText="1"/>
    </xf>
    <xf numFmtId="164" fontId="6" fillId="6" borderId="3" xfId="0" applyNumberFormat="1" applyFont="1" applyFill="1" applyBorder="1" applyAlignment="1">
      <alignment wrapText="1"/>
    </xf>
    <xf numFmtId="165" fontId="0" fillId="4" borderId="0" xfId="0" applyNumberFormat="1" applyFill="1"/>
    <xf numFmtId="165" fontId="0" fillId="0" borderId="0" xfId="0" applyNumberFormat="1"/>
    <xf numFmtId="166" fontId="6" fillId="4" borderId="1" xfId="0" applyNumberFormat="1" applyFont="1" applyFill="1" applyBorder="1" applyAlignment="1">
      <alignment wrapText="1"/>
    </xf>
    <xf numFmtId="166" fontId="6" fillId="6" borderId="1" xfId="0" applyNumberFormat="1" applyFont="1" applyFill="1" applyBorder="1" applyAlignment="1">
      <alignment wrapText="1"/>
    </xf>
    <xf numFmtId="166" fontId="0" fillId="4" borderId="1" xfId="0" applyNumberFormat="1" applyFill="1" applyBorder="1" applyAlignment="1">
      <alignment wrapText="1"/>
    </xf>
    <xf numFmtId="164" fontId="6" fillId="8" borderId="1" xfId="0" applyNumberFormat="1" applyFont="1" applyFill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center" wrapText="1"/>
    </xf>
    <xf numFmtId="0" fontId="3" fillId="7" borderId="13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7" borderId="14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F187C"/>
      <rgbColor rgb="0000AAAD"/>
      <rgbColor rgb="00C0C0C0"/>
      <rgbColor rgb="005E8AC7"/>
      <rgbColor rgb="00BD7CB5"/>
      <rgbColor rgb="00A3238E"/>
      <rgbColor rgb="00F2F2F2"/>
      <rgbColor rgb="00CCFFFF"/>
      <rgbColor rgb="00660066"/>
      <rgbColor rgb="00FF8080"/>
      <rgbColor rgb="000066CC"/>
      <rgbColor rgb="00DFCCE4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BCE4E5"/>
      <rgbColor rgb="00FFFF99"/>
      <rgbColor rgb="0087D1D1"/>
      <rgbColor rgb="00FF99CC"/>
      <rgbColor rgb="00C7A0CB"/>
      <rgbColor rgb="00FFCC99"/>
      <rgbColor rgb="003366FF"/>
      <rgbColor rgb="0065C295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E1261"/>
      <color rgb="FFD5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"/>
  <sheetViews>
    <sheetView zoomScaleNormal="100" workbookViewId="0">
      <selection activeCell="R6" sqref="R6"/>
    </sheetView>
  </sheetViews>
  <sheetFormatPr defaultColWidth="8.5703125"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6.28515625" style="7" customWidth="1"/>
    <col min="5" max="5" width="9.5703125" style="7" customWidth="1"/>
    <col min="6" max="8" width="9.28515625" style="7" customWidth="1"/>
    <col min="9" max="9" width="9.28515625" style="20" customWidth="1"/>
    <col min="10" max="10" width="9.140625" style="20" customWidth="1"/>
    <col min="11" max="11" width="9.140625" style="7" customWidth="1"/>
    <col min="12" max="12" width="9.140625" style="20" customWidth="1"/>
    <col min="13" max="13" width="9.140625" style="7" customWidth="1"/>
    <col min="14" max="14" width="11.28515625" style="20" customWidth="1"/>
    <col min="15" max="15" width="11.7109375" style="7" customWidth="1"/>
    <col min="16" max="16" width="12.42578125" style="7" customWidth="1"/>
  </cols>
  <sheetData>
    <row r="1" spans="1:16" s="23" customFormat="1" ht="30" customHeight="1" x14ac:dyDescent="0.25">
      <c r="A1" s="66" t="s">
        <v>142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7"/>
    </row>
    <row r="2" spans="1:16" ht="25.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6" ht="40.5" customHeight="1" x14ac:dyDescent="0.25">
      <c r="A3" s="30" t="s">
        <v>40</v>
      </c>
      <c r="B3" s="10" t="s">
        <v>21</v>
      </c>
      <c r="C3" s="31" t="s">
        <v>39</v>
      </c>
      <c r="D3" s="6" t="s">
        <v>22</v>
      </c>
      <c r="E3" s="69" t="s">
        <v>23</v>
      </c>
      <c r="F3" s="69"/>
      <c r="G3" s="69"/>
      <c r="H3" s="69"/>
      <c r="I3" s="69"/>
      <c r="J3" s="10"/>
      <c r="K3" s="69" t="s">
        <v>24</v>
      </c>
      <c r="L3" s="69"/>
      <c r="M3" s="69" t="s">
        <v>25</v>
      </c>
      <c r="N3" s="69"/>
      <c r="O3" s="10"/>
      <c r="P3" s="9"/>
    </row>
    <row r="4" spans="1:16" ht="64.5" x14ac:dyDescent="0.25">
      <c r="A4" s="68" t="s">
        <v>41</v>
      </c>
      <c r="B4" s="68"/>
      <c r="C4" s="68"/>
      <c r="D4" s="68"/>
      <c r="E4" s="12" t="s">
        <v>27</v>
      </c>
      <c r="F4" s="12" t="s">
        <v>28</v>
      </c>
      <c r="G4" s="12" t="s">
        <v>29</v>
      </c>
      <c r="H4" s="12" t="s">
        <v>30</v>
      </c>
      <c r="I4" s="13" t="s">
        <v>31</v>
      </c>
      <c r="J4" s="14" t="s">
        <v>32</v>
      </c>
      <c r="K4" s="12" t="s">
        <v>27</v>
      </c>
      <c r="L4" s="15" t="s">
        <v>33</v>
      </c>
      <c r="M4" s="12" t="s">
        <v>34</v>
      </c>
      <c r="N4" s="12" t="s">
        <v>37</v>
      </c>
      <c r="O4" s="10" t="s">
        <v>26</v>
      </c>
      <c r="P4" s="10" t="s">
        <v>35</v>
      </c>
    </row>
    <row r="5" spans="1:16" ht="30" customHeight="1" x14ac:dyDescent="0.25">
      <c r="A5" s="2">
        <v>1</v>
      </c>
      <c r="B5" s="34" t="s">
        <v>59</v>
      </c>
      <c r="C5" s="17" t="s">
        <v>54</v>
      </c>
      <c r="D5" s="18" t="s">
        <v>116</v>
      </c>
      <c r="E5" s="62">
        <v>34.75</v>
      </c>
      <c r="F5" s="62">
        <f t="shared" ref="F5:F11" si="0">E5/4</f>
        <v>8.6875</v>
      </c>
      <c r="G5" s="62">
        <f>F5*$G$10/$F$10</f>
        <v>15.43758329631275</v>
      </c>
      <c r="H5" s="62">
        <v>40.65</v>
      </c>
      <c r="I5" s="62">
        <f>H5*$I$6/$H$6</f>
        <v>218.07939914163089</v>
      </c>
      <c r="J5" s="62">
        <f>G5+I5</f>
        <v>233.51698243794362</v>
      </c>
      <c r="K5" s="62">
        <v>120.1</v>
      </c>
      <c r="L5" s="62">
        <v>300</v>
      </c>
      <c r="M5" s="63">
        <v>40</v>
      </c>
      <c r="N5" s="62">
        <f>M5*$N$10/$M$10</f>
        <v>50</v>
      </c>
      <c r="O5" s="62">
        <f>F5+H5+K5+M5</f>
        <v>209.4375</v>
      </c>
      <c r="P5" s="64">
        <f>J5+L5+N5</f>
        <v>583.51698243794362</v>
      </c>
    </row>
    <row r="6" spans="1:16" ht="30" customHeight="1" x14ac:dyDescent="0.25">
      <c r="A6" s="2">
        <v>2</v>
      </c>
      <c r="B6" s="32" t="s">
        <v>53</v>
      </c>
      <c r="C6" s="17" t="s">
        <v>49</v>
      </c>
      <c r="D6" s="18" t="s">
        <v>116</v>
      </c>
      <c r="E6" s="62">
        <v>66.25</v>
      </c>
      <c r="F6" s="62">
        <f t="shared" si="0"/>
        <v>16.5625</v>
      </c>
      <c r="G6" s="62">
        <f t="shared" ref="G6:G11" si="1">F6*$G$10/$F$10</f>
        <v>29.431363838294093</v>
      </c>
      <c r="H6" s="63">
        <v>69.900000000000006</v>
      </c>
      <c r="I6" s="63">
        <v>375</v>
      </c>
      <c r="J6" s="62">
        <f t="shared" ref="J6:J11" si="2">G6+I6</f>
        <v>404.43136383829409</v>
      </c>
      <c r="K6" s="62">
        <v>29.6</v>
      </c>
      <c r="L6" s="62">
        <f>K6*$L$5/$K$5</f>
        <v>73.93838467943381</v>
      </c>
      <c r="M6" s="63">
        <v>50</v>
      </c>
      <c r="N6" s="62">
        <f t="shared" ref="N6:N11" si="3">M6*$N$10/$M$10</f>
        <v>62.5</v>
      </c>
      <c r="O6" s="62">
        <f t="shared" ref="O6:O11" si="4">F6+H6+K6+M6</f>
        <v>166.0625</v>
      </c>
      <c r="P6" s="64">
        <f t="shared" ref="P6:P11" si="5">J6+L6+N6</f>
        <v>540.86974851772788</v>
      </c>
    </row>
    <row r="7" spans="1:16" ht="30" customHeight="1" x14ac:dyDescent="0.25">
      <c r="A7" s="2">
        <v>3</v>
      </c>
      <c r="B7" s="32" t="s">
        <v>60</v>
      </c>
      <c r="C7" s="17" t="s">
        <v>55</v>
      </c>
      <c r="D7" s="18" t="s">
        <v>116</v>
      </c>
      <c r="E7" s="62">
        <v>9.25</v>
      </c>
      <c r="F7" s="62">
        <f t="shared" si="0"/>
        <v>2.3125</v>
      </c>
      <c r="G7" s="62">
        <f t="shared" si="1"/>
        <v>4.1092847623278539</v>
      </c>
      <c r="H7" s="63">
        <v>31.95</v>
      </c>
      <c r="I7" s="63">
        <f>H7*$I$6/$H$6</f>
        <v>171.40557939914163</v>
      </c>
      <c r="J7" s="62">
        <f t="shared" si="2"/>
        <v>175.51486416146949</v>
      </c>
      <c r="K7" s="62">
        <v>40.200000000000003</v>
      </c>
      <c r="L7" s="62">
        <f t="shared" ref="L7:L11" si="6">K7*$L$5/$K$5</f>
        <v>100.41631973355537</v>
      </c>
      <c r="M7" s="63">
        <v>40</v>
      </c>
      <c r="N7" s="62">
        <f t="shared" si="3"/>
        <v>50</v>
      </c>
      <c r="O7" s="62">
        <f t="shared" si="4"/>
        <v>114.46250000000001</v>
      </c>
      <c r="P7" s="64">
        <f t="shared" si="5"/>
        <v>325.93118389502484</v>
      </c>
    </row>
    <row r="8" spans="1:16" ht="30" customHeight="1" x14ac:dyDescent="0.25">
      <c r="A8" s="2">
        <v>4</v>
      </c>
      <c r="B8" s="32" t="s">
        <v>50</v>
      </c>
      <c r="C8" s="17" t="s">
        <v>46</v>
      </c>
      <c r="D8" s="18" t="s">
        <v>116</v>
      </c>
      <c r="E8" s="62">
        <v>147.5</v>
      </c>
      <c r="F8" s="62">
        <f t="shared" si="0"/>
        <v>36.875</v>
      </c>
      <c r="G8" s="62">
        <f t="shared" si="1"/>
        <v>65.526432696579292</v>
      </c>
      <c r="H8" s="62">
        <v>0</v>
      </c>
      <c r="I8" s="63">
        <f t="shared" ref="I8:I11" si="7">H8*$I$6/$H$6</f>
        <v>0</v>
      </c>
      <c r="J8" s="62">
        <f t="shared" si="2"/>
        <v>65.526432696579292</v>
      </c>
      <c r="K8" s="62">
        <v>65.650000000000006</v>
      </c>
      <c r="L8" s="62">
        <f t="shared" si="6"/>
        <v>163.98834304746046</v>
      </c>
      <c r="M8" s="63">
        <v>80</v>
      </c>
      <c r="N8" s="62">
        <f t="shared" si="3"/>
        <v>100</v>
      </c>
      <c r="O8" s="62">
        <f t="shared" si="4"/>
        <v>182.52500000000001</v>
      </c>
      <c r="P8" s="64">
        <f t="shared" si="5"/>
        <v>329.51477574403975</v>
      </c>
    </row>
    <row r="9" spans="1:16" ht="30" customHeight="1" x14ac:dyDescent="0.25">
      <c r="A9" s="2">
        <v>5</v>
      </c>
      <c r="B9" s="32" t="s">
        <v>61</v>
      </c>
      <c r="C9" s="17" t="s">
        <v>56</v>
      </c>
      <c r="D9" s="18" t="s">
        <v>116</v>
      </c>
      <c r="E9" s="62">
        <v>122.5</v>
      </c>
      <c r="F9" s="62">
        <f t="shared" si="0"/>
        <v>30.625</v>
      </c>
      <c r="G9" s="62">
        <f t="shared" si="1"/>
        <v>54.42025766326077</v>
      </c>
      <c r="H9" s="63">
        <v>0</v>
      </c>
      <c r="I9" s="63">
        <f t="shared" si="7"/>
        <v>0</v>
      </c>
      <c r="J9" s="62">
        <f t="shared" si="2"/>
        <v>54.42025766326077</v>
      </c>
      <c r="K9" s="62">
        <v>0</v>
      </c>
      <c r="L9" s="62">
        <f t="shared" si="6"/>
        <v>0</v>
      </c>
      <c r="M9" s="63">
        <v>30</v>
      </c>
      <c r="N9" s="62">
        <f t="shared" si="3"/>
        <v>37.5</v>
      </c>
      <c r="O9" s="62">
        <f t="shared" si="4"/>
        <v>60.625</v>
      </c>
      <c r="P9" s="64">
        <f t="shared" si="5"/>
        <v>91.92025766326077</v>
      </c>
    </row>
    <row r="10" spans="1:16" ht="30" customHeight="1" x14ac:dyDescent="0.25">
      <c r="A10" s="2">
        <v>6</v>
      </c>
      <c r="B10" s="32" t="s">
        <v>62</v>
      </c>
      <c r="C10" s="17" t="s">
        <v>57</v>
      </c>
      <c r="D10" s="18" t="s">
        <v>116</v>
      </c>
      <c r="E10" s="62">
        <v>281.375</v>
      </c>
      <c r="F10" s="62">
        <f t="shared" si="0"/>
        <v>70.34375</v>
      </c>
      <c r="G10" s="62">
        <v>125</v>
      </c>
      <c r="H10" s="63">
        <v>0</v>
      </c>
      <c r="I10" s="63">
        <f t="shared" si="7"/>
        <v>0</v>
      </c>
      <c r="J10" s="62">
        <f t="shared" si="2"/>
        <v>125</v>
      </c>
      <c r="K10" s="62">
        <v>0</v>
      </c>
      <c r="L10" s="62">
        <f t="shared" si="6"/>
        <v>0</v>
      </c>
      <c r="M10" s="63">
        <v>160</v>
      </c>
      <c r="N10" s="62">
        <v>200</v>
      </c>
      <c r="O10" s="62">
        <f t="shared" si="4"/>
        <v>230.34375</v>
      </c>
      <c r="P10" s="64">
        <f t="shared" si="5"/>
        <v>325</v>
      </c>
    </row>
    <row r="11" spans="1:16" ht="30" customHeight="1" x14ac:dyDescent="0.25">
      <c r="A11" s="2">
        <v>7</v>
      </c>
      <c r="B11" s="32" t="s">
        <v>63</v>
      </c>
      <c r="C11" s="17" t="s">
        <v>58</v>
      </c>
      <c r="D11" s="18" t="s">
        <v>116</v>
      </c>
      <c r="E11" s="62">
        <v>181.22499999999999</v>
      </c>
      <c r="F11" s="62">
        <f t="shared" si="0"/>
        <v>45.306249999999999</v>
      </c>
      <c r="G11" s="62">
        <f t="shared" si="1"/>
        <v>80.508662816525984</v>
      </c>
      <c r="H11" s="63">
        <v>0</v>
      </c>
      <c r="I11" s="63">
        <f t="shared" si="7"/>
        <v>0</v>
      </c>
      <c r="J11" s="62">
        <f t="shared" si="2"/>
        <v>80.508662816525984</v>
      </c>
      <c r="K11" s="62">
        <v>33.799999999999997</v>
      </c>
      <c r="L11" s="62">
        <f t="shared" si="6"/>
        <v>84.429641965029148</v>
      </c>
      <c r="M11" s="63">
        <v>150</v>
      </c>
      <c r="N11" s="62">
        <f t="shared" si="3"/>
        <v>187.5</v>
      </c>
      <c r="O11" s="62">
        <f t="shared" si="4"/>
        <v>229.10624999999999</v>
      </c>
      <c r="P11" s="64">
        <f t="shared" si="5"/>
        <v>352.43830478155513</v>
      </c>
    </row>
  </sheetData>
  <sheetProtection algorithmName="SHA-512" hashValue="VJ0lfEmS3v2RHxGFti18GYtF/GwixITj0970qYZxPWWYK6PfEdqTSlXZ3CNngLESCA5B08g2IKfRx0/zw5RVVA==" saltValue="CPYEh5mGY2jzGkJ6aVp81g==" spinCount="100000" sheet="1" objects="1" scenarios="1"/>
  <mergeCells count="6">
    <mergeCell ref="A1:O1"/>
    <mergeCell ref="A4:D4"/>
    <mergeCell ref="E3:I3"/>
    <mergeCell ref="K3:L3"/>
    <mergeCell ref="M3:N3"/>
    <mergeCell ref="A2:O2"/>
  </mergeCells>
  <phoneticPr fontId="9" type="noConversion"/>
  <pageMargins left="0.7" right="0.7" top="0.75" bottom="0.75" header="0.51180555555555496" footer="0.51180555555555496"/>
  <pageSetup paperSize="9" scale="64" firstPageNumber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8"/>
  <sheetViews>
    <sheetView topLeftCell="A10" workbookViewId="0">
      <selection activeCell="G12" sqref="G12"/>
    </sheetView>
  </sheetViews>
  <sheetFormatPr defaultRowHeight="15" x14ac:dyDescent="0.25"/>
  <cols>
    <col min="1" max="1" width="3.85546875" style="1" customWidth="1"/>
    <col min="2" max="2" width="12.28515625" style="7" customWidth="1"/>
    <col min="3" max="3" width="15.85546875" style="7" customWidth="1"/>
    <col min="4" max="4" width="16" style="7" customWidth="1"/>
    <col min="5" max="5" width="9.5703125" style="7" customWidth="1"/>
    <col min="6" max="8" width="9.28515625" style="7" customWidth="1"/>
    <col min="9" max="9" width="9.28515625" style="20" customWidth="1"/>
    <col min="10" max="10" width="9.140625" style="20"/>
    <col min="11" max="11" width="9.140625" style="7"/>
    <col min="12" max="12" width="11.42578125" style="20" bestFit="1" customWidth="1"/>
    <col min="13" max="13" width="9.140625" style="7"/>
    <col min="14" max="14" width="11.28515625" style="20" customWidth="1"/>
    <col min="15" max="15" width="11.7109375" style="7" customWidth="1"/>
    <col min="16" max="16" width="12.42578125" style="7" customWidth="1"/>
  </cols>
  <sheetData>
    <row r="1" spans="1:16" ht="15.75" x14ac:dyDescent="0.25">
      <c r="A1" s="66" t="s">
        <v>151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6" ht="15.75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6" ht="38.25" x14ac:dyDescent="0.25">
      <c r="A3" s="30" t="s">
        <v>40</v>
      </c>
      <c r="B3" s="10" t="s">
        <v>21</v>
      </c>
      <c r="C3" s="31" t="s">
        <v>39</v>
      </c>
      <c r="D3" s="6" t="s">
        <v>22</v>
      </c>
      <c r="E3" s="69" t="s">
        <v>23</v>
      </c>
      <c r="F3" s="69"/>
      <c r="G3" s="69"/>
      <c r="H3" s="69"/>
      <c r="I3" s="69"/>
      <c r="J3" s="10"/>
      <c r="K3" s="69" t="s">
        <v>24</v>
      </c>
      <c r="L3" s="69"/>
      <c r="M3" s="69" t="s">
        <v>25</v>
      </c>
      <c r="N3" s="69"/>
      <c r="O3" s="10"/>
      <c r="P3" s="21"/>
    </row>
    <row r="4" spans="1:16" ht="78.75" customHeight="1" x14ac:dyDescent="0.25">
      <c r="A4" s="68" t="s">
        <v>4</v>
      </c>
      <c r="B4" s="68"/>
      <c r="C4" s="68"/>
      <c r="D4" s="68"/>
      <c r="E4" s="12" t="s">
        <v>27</v>
      </c>
      <c r="F4" s="12" t="s">
        <v>28</v>
      </c>
      <c r="G4" s="12" t="s">
        <v>29</v>
      </c>
      <c r="H4" s="12" t="s">
        <v>30</v>
      </c>
      <c r="I4" s="13" t="s">
        <v>31</v>
      </c>
      <c r="J4" s="14" t="s">
        <v>32</v>
      </c>
      <c r="K4" s="12" t="s">
        <v>27</v>
      </c>
      <c r="L4" s="15" t="s">
        <v>33</v>
      </c>
      <c r="M4" s="12" t="s">
        <v>34</v>
      </c>
      <c r="N4" s="12" t="s">
        <v>37</v>
      </c>
      <c r="O4" s="10" t="s">
        <v>26</v>
      </c>
      <c r="P4" s="10" t="s">
        <v>35</v>
      </c>
    </row>
    <row r="5" spans="1:16" ht="26.25" x14ac:dyDescent="0.25">
      <c r="A5" s="3">
        <v>1</v>
      </c>
      <c r="B5" s="24" t="s">
        <v>93</v>
      </c>
      <c r="C5" s="17" t="s">
        <v>92</v>
      </c>
      <c r="D5" s="18" t="s">
        <v>96</v>
      </c>
      <c r="E5" s="55">
        <v>10</v>
      </c>
      <c r="F5" s="55">
        <f>E5/4</f>
        <v>2.5</v>
      </c>
      <c r="G5" s="55">
        <f>F5*$G$24/$F$24</f>
        <v>3.6780932764454906</v>
      </c>
      <c r="H5" s="55">
        <v>80.55</v>
      </c>
      <c r="I5" s="55">
        <f>H5*$I$18/$H$18</f>
        <v>226.26404494382024</v>
      </c>
      <c r="J5" s="55">
        <f>G5+I5</f>
        <v>229.94213822026572</v>
      </c>
      <c r="K5" s="55">
        <v>99.25</v>
      </c>
      <c r="L5" s="57">
        <f t="shared" ref="L5:L9" si="0">K5*$L$10/$K$10</f>
        <v>213.28796561604585</v>
      </c>
      <c r="M5" s="55">
        <v>160</v>
      </c>
      <c r="N5" s="55">
        <v>200</v>
      </c>
      <c r="O5" s="55">
        <f>F5+H5+K5+M5</f>
        <v>342.3</v>
      </c>
      <c r="P5" s="65">
        <f>J5+L5+N5</f>
        <v>643.23010383631163</v>
      </c>
    </row>
    <row r="6" spans="1:16" ht="26.25" x14ac:dyDescent="0.25">
      <c r="A6" s="3">
        <v>2</v>
      </c>
      <c r="B6" s="24" t="s">
        <v>2</v>
      </c>
      <c r="C6" s="17" t="s">
        <v>3</v>
      </c>
      <c r="D6" s="18" t="s">
        <v>96</v>
      </c>
      <c r="E6" s="55">
        <v>88.75</v>
      </c>
      <c r="F6" s="55">
        <f t="shared" ref="F6:F26" si="1">E6/4</f>
        <v>22.1875</v>
      </c>
      <c r="G6" s="55">
        <f t="shared" ref="G6:G26" si="2">F6*$G$24/$F$24</f>
        <v>32.643077828453727</v>
      </c>
      <c r="H6" s="57">
        <v>61.5</v>
      </c>
      <c r="I6" s="55">
        <f t="shared" ref="I6:I26" si="3">H6*$I$18/$H$18</f>
        <v>172.75280898876406</v>
      </c>
      <c r="J6" s="55">
        <f t="shared" ref="J6:J26" si="4">G6+I6</f>
        <v>205.39588681721779</v>
      </c>
      <c r="K6" s="55">
        <v>33.15</v>
      </c>
      <c r="L6" s="57">
        <f t="shared" si="0"/>
        <v>71.239255014326645</v>
      </c>
      <c r="M6" s="55">
        <v>140</v>
      </c>
      <c r="N6" s="55">
        <f>M6*$N$5/$M$5</f>
        <v>175</v>
      </c>
      <c r="O6" s="55">
        <f t="shared" ref="O6:O26" si="5">F6+H6+K6+M6</f>
        <v>256.83749999999998</v>
      </c>
      <c r="P6" s="65">
        <f t="shared" ref="P6:P26" si="6">J6+L6+N6</f>
        <v>451.63514183154444</v>
      </c>
    </row>
    <row r="7" spans="1:16" ht="26.25" x14ac:dyDescent="0.25">
      <c r="A7" s="3">
        <v>4</v>
      </c>
      <c r="B7" s="24" t="s">
        <v>71</v>
      </c>
      <c r="C7" s="17" t="s">
        <v>70</v>
      </c>
      <c r="D7" s="18" t="s">
        <v>96</v>
      </c>
      <c r="E7" s="55">
        <v>65.400000000000006</v>
      </c>
      <c r="F7" s="55">
        <f t="shared" si="1"/>
        <v>16.350000000000001</v>
      </c>
      <c r="G7" s="55">
        <f t="shared" si="2"/>
        <v>24.054730027953511</v>
      </c>
      <c r="H7" s="57">
        <v>30</v>
      </c>
      <c r="I7" s="55">
        <f t="shared" si="3"/>
        <v>84.269662921348313</v>
      </c>
      <c r="J7" s="55">
        <f t="shared" si="4"/>
        <v>108.32439294930182</v>
      </c>
      <c r="K7" s="55">
        <v>111.15</v>
      </c>
      <c r="L7" s="57">
        <f t="shared" si="0"/>
        <v>238.86103151862466</v>
      </c>
      <c r="M7" s="55">
        <v>20</v>
      </c>
      <c r="N7" s="55">
        <f t="shared" ref="N7:N26" si="7">M7*$N$5/$M$5</f>
        <v>25</v>
      </c>
      <c r="O7" s="55">
        <f t="shared" si="5"/>
        <v>177.5</v>
      </c>
      <c r="P7" s="65">
        <f t="shared" si="6"/>
        <v>372.18542446792651</v>
      </c>
    </row>
    <row r="8" spans="1:16" ht="26.25" x14ac:dyDescent="0.25">
      <c r="A8" s="3">
        <v>5</v>
      </c>
      <c r="B8" s="24" t="s">
        <v>62</v>
      </c>
      <c r="C8" s="17" t="s">
        <v>57</v>
      </c>
      <c r="D8" s="18" t="s">
        <v>96</v>
      </c>
      <c r="E8" s="55">
        <v>281.375</v>
      </c>
      <c r="F8" s="55">
        <f t="shared" si="1"/>
        <v>70.34375</v>
      </c>
      <c r="G8" s="55">
        <f t="shared" si="2"/>
        <v>103.49234956598498</v>
      </c>
      <c r="H8" s="57">
        <v>0</v>
      </c>
      <c r="I8" s="55">
        <f t="shared" si="3"/>
        <v>0</v>
      </c>
      <c r="J8" s="55">
        <f t="shared" si="4"/>
        <v>103.49234956598498</v>
      </c>
      <c r="K8" s="55">
        <v>0</v>
      </c>
      <c r="L8" s="57">
        <f t="shared" si="0"/>
        <v>0</v>
      </c>
      <c r="M8" s="55">
        <v>160</v>
      </c>
      <c r="N8" s="55">
        <f t="shared" si="7"/>
        <v>200</v>
      </c>
      <c r="O8" s="55">
        <f t="shared" si="5"/>
        <v>230.34375</v>
      </c>
      <c r="P8" s="65">
        <f t="shared" si="6"/>
        <v>303.49234956598497</v>
      </c>
    </row>
    <row r="9" spans="1:16" ht="26.25" x14ac:dyDescent="0.25">
      <c r="A9" s="3">
        <v>6</v>
      </c>
      <c r="B9" s="24" t="s">
        <v>123</v>
      </c>
      <c r="C9" s="17" t="s">
        <v>124</v>
      </c>
      <c r="D9" s="18" t="s">
        <v>96</v>
      </c>
      <c r="E9" s="55">
        <v>10</v>
      </c>
      <c r="F9" s="55">
        <f t="shared" si="1"/>
        <v>2.5</v>
      </c>
      <c r="G9" s="55">
        <f t="shared" si="2"/>
        <v>3.6780932764454906</v>
      </c>
      <c r="H9" s="57">
        <v>60</v>
      </c>
      <c r="I9" s="55">
        <f t="shared" si="3"/>
        <v>168.53932584269663</v>
      </c>
      <c r="J9" s="55">
        <f t="shared" si="4"/>
        <v>172.21741911914211</v>
      </c>
      <c r="K9" s="55">
        <v>100.25</v>
      </c>
      <c r="L9" s="57">
        <f t="shared" si="0"/>
        <v>215.43696275071633</v>
      </c>
      <c r="M9" s="55">
        <v>0</v>
      </c>
      <c r="N9" s="55">
        <f t="shared" si="7"/>
        <v>0</v>
      </c>
      <c r="O9" s="55">
        <f t="shared" si="5"/>
        <v>162.75</v>
      </c>
      <c r="P9" s="65">
        <f t="shared" si="6"/>
        <v>387.65438186985841</v>
      </c>
    </row>
    <row r="10" spans="1:16" ht="26.25" x14ac:dyDescent="0.25">
      <c r="A10" s="3">
        <v>7</v>
      </c>
      <c r="B10" s="24" t="s">
        <v>5</v>
      </c>
      <c r="C10" s="17" t="s">
        <v>6</v>
      </c>
      <c r="D10" s="18" t="s">
        <v>96</v>
      </c>
      <c r="E10" s="55">
        <v>34.090000000000003</v>
      </c>
      <c r="F10" s="55">
        <f t="shared" si="1"/>
        <v>8.5225000000000009</v>
      </c>
      <c r="G10" s="55">
        <f t="shared" si="2"/>
        <v>12.538619979402677</v>
      </c>
      <c r="H10" s="57">
        <v>60</v>
      </c>
      <c r="I10" s="55">
        <f t="shared" si="3"/>
        <v>168.53932584269663</v>
      </c>
      <c r="J10" s="55">
        <f t="shared" si="4"/>
        <v>181.07794582209931</v>
      </c>
      <c r="K10" s="55">
        <v>139.6</v>
      </c>
      <c r="L10" s="57">
        <v>300</v>
      </c>
      <c r="M10" s="55">
        <v>50</v>
      </c>
      <c r="N10" s="55">
        <f t="shared" si="7"/>
        <v>62.5</v>
      </c>
      <c r="O10" s="55">
        <f t="shared" si="5"/>
        <v>258.1225</v>
      </c>
      <c r="P10" s="65">
        <f t="shared" si="6"/>
        <v>543.57794582209931</v>
      </c>
    </row>
    <row r="11" spans="1:16" ht="26.25" x14ac:dyDescent="0.25">
      <c r="A11" s="3">
        <v>8</v>
      </c>
      <c r="B11" s="24" t="s">
        <v>63</v>
      </c>
      <c r="C11" s="17" t="s">
        <v>58</v>
      </c>
      <c r="D11" s="18" t="s">
        <v>96</v>
      </c>
      <c r="E11" s="55">
        <v>181.22499999999999</v>
      </c>
      <c r="F11" s="55">
        <f t="shared" si="1"/>
        <v>45.306249999999999</v>
      </c>
      <c r="G11" s="55">
        <f t="shared" si="2"/>
        <v>66.656245402383405</v>
      </c>
      <c r="H11" s="57">
        <v>0</v>
      </c>
      <c r="I11" s="55">
        <f t="shared" si="3"/>
        <v>0</v>
      </c>
      <c r="J11" s="55">
        <f t="shared" si="4"/>
        <v>66.656245402383405</v>
      </c>
      <c r="K11" s="55">
        <v>33.799999999999997</v>
      </c>
      <c r="L11" s="57">
        <f>K11*$L$10/$K$10</f>
        <v>72.636103151862471</v>
      </c>
      <c r="M11" s="55">
        <v>150</v>
      </c>
      <c r="N11" s="55">
        <f t="shared" si="7"/>
        <v>187.5</v>
      </c>
      <c r="O11" s="55">
        <f t="shared" si="5"/>
        <v>229.10624999999999</v>
      </c>
      <c r="P11" s="65">
        <f t="shared" si="6"/>
        <v>326.7923485542459</v>
      </c>
    </row>
    <row r="12" spans="1:16" ht="26.25" x14ac:dyDescent="0.25">
      <c r="A12" s="3">
        <v>9</v>
      </c>
      <c r="B12" s="24" t="s">
        <v>77</v>
      </c>
      <c r="C12" s="17" t="s">
        <v>76</v>
      </c>
      <c r="D12" s="18" t="s">
        <v>96</v>
      </c>
      <c r="E12" s="55">
        <v>111.37</v>
      </c>
      <c r="F12" s="55">
        <f t="shared" si="1"/>
        <v>27.842500000000001</v>
      </c>
      <c r="G12" s="55">
        <f t="shared" si="2"/>
        <v>40.962924819773427</v>
      </c>
      <c r="H12" s="57">
        <v>75</v>
      </c>
      <c r="I12" s="55">
        <f t="shared" si="3"/>
        <v>210.67415730337078</v>
      </c>
      <c r="J12" s="55">
        <f t="shared" si="4"/>
        <v>251.63708212314421</v>
      </c>
      <c r="K12" s="55">
        <v>106.3</v>
      </c>
      <c r="L12" s="57">
        <f t="shared" ref="L12:L26" si="8">K12*$L$10/$K$10</f>
        <v>228.4383954154728</v>
      </c>
      <c r="M12" s="55">
        <v>0</v>
      </c>
      <c r="N12" s="55">
        <f t="shared" si="7"/>
        <v>0</v>
      </c>
      <c r="O12" s="55">
        <f t="shared" si="5"/>
        <v>209.14249999999998</v>
      </c>
      <c r="P12" s="65">
        <f t="shared" si="6"/>
        <v>480.07547753861701</v>
      </c>
    </row>
    <row r="13" spans="1:16" ht="26.25" x14ac:dyDescent="0.25">
      <c r="A13" s="3">
        <v>10</v>
      </c>
      <c r="B13" s="24" t="s">
        <v>129</v>
      </c>
      <c r="C13" s="17" t="s">
        <v>130</v>
      </c>
      <c r="D13" s="18" t="s">
        <v>96</v>
      </c>
      <c r="E13" s="55">
        <v>66.569500000000005</v>
      </c>
      <c r="F13" s="55">
        <f t="shared" si="1"/>
        <v>16.642375000000001</v>
      </c>
      <c r="G13" s="55">
        <f t="shared" si="2"/>
        <v>24.484883036633807</v>
      </c>
      <c r="H13" s="57">
        <v>60.825000000000003</v>
      </c>
      <c r="I13" s="55">
        <f t="shared" si="3"/>
        <v>170.8567415730337</v>
      </c>
      <c r="J13" s="55">
        <f t="shared" si="4"/>
        <v>195.34162460966752</v>
      </c>
      <c r="K13" s="55">
        <v>29.15</v>
      </c>
      <c r="L13" s="57">
        <f t="shared" si="8"/>
        <v>62.643266475644701</v>
      </c>
      <c r="M13" s="55">
        <v>40</v>
      </c>
      <c r="N13" s="55">
        <f t="shared" si="7"/>
        <v>50</v>
      </c>
      <c r="O13" s="55">
        <f t="shared" si="5"/>
        <v>146.61737500000001</v>
      </c>
      <c r="P13" s="65">
        <f t="shared" si="6"/>
        <v>307.9848910853122</v>
      </c>
    </row>
    <row r="14" spans="1:16" ht="26.25" x14ac:dyDescent="0.25">
      <c r="A14" s="3">
        <v>11</v>
      </c>
      <c r="B14" s="24" t="s">
        <v>99</v>
      </c>
      <c r="C14" s="17" t="s">
        <v>100</v>
      </c>
      <c r="D14" s="18" t="s">
        <v>96</v>
      </c>
      <c r="E14" s="55">
        <v>17.59</v>
      </c>
      <c r="F14" s="55">
        <f t="shared" si="1"/>
        <v>4.3975</v>
      </c>
      <c r="G14" s="55">
        <f t="shared" si="2"/>
        <v>6.4697660732676177</v>
      </c>
      <c r="H14" s="57">
        <v>65.55</v>
      </c>
      <c r="I14" s="55">
        <f t="shared" si="3"/>
        <v>184.12921348314606</v>
      </c>
      <c r="J14" s="55">
        <f t="shared" si="4"/>
        <v>190.59897955641367</v>
      </c>
      <c r="K14" s="55">
        <v>32.6</v>
      </c>
      <c r="L14" s="57">
        <f t="shared" si="8"/>
        <v>70.05730659025788</v>
      </c>
      <c r="M14" s="55">
        <v>30</v>
      </c>
      <c r="N14" s="55">
        <f t="shared" si="7"/>
        <v>37.5</v>
      </c>
      <c r="O14" s="55">
        <f t="shared" si="5"/>
        <v>132.54749999999999</v>
      </c>
      <c r="P14" s="65">
        <f t="shared" si="6"/>
        <v>298.15628614667156</v>
      </c>
    </row>
    <row r="15" spans="1:16" ht="26.25" x14ac:dyDescent="0.25">
      <c r="A15" s="3">
        <v>12</v>
      </c>
      <c r="B15" s="24" t="s">
        <v>51</v>
      </c>
      <c r="C15" s="17" t="s">
        <v>47</v>
      </c>
      <c r="D15" s="18" t="s">
        <v>96</v>
      </c>
      <c r="E15" s="55">
        <v>13.365</v>
      </c>
      <c r="F15" s="55">
        <f t="shared" si="1"/>
        <v>3.3412500000000001</v>
      </c>
      <c r="G15" s="55">
        <f t="shared" si="2"/>
        <v>4.915771663969398</v>
      </c>
      <c r="H15" s="57">
        <v>64.5</v>
      </c>
      <c r="I15" s="55">
        <f t="shared" si="3"/>
        <v>181.17977528089887</v>
      </c>
      <c r="J15" s="55">
        <f t="shared" si="4"/>
        <v>186.09554694486826</v>
      </c>
      <c r="K15" s="55">
        <v>55.65</v>
      </c>
      <c r="L15" s="57">
        <f t="shared" si="8"/>
        <v>119.59169054441261</v>
      </c>
      <c r="M15" s="55">
        <v>150</v>
      </c>
      <c r="N15" s="55">
        <f t="shared" si="7"/>
        <v>187.5</v>
      </c>
      <c r="O15" s="55">
        <f t="shared" si="5"/>
        <v>273.49125000000004</v>
      </c>
      <c r="P15" s="65">
        <f t="shared" si="6"/>
        <v>493.18723748928085</v>
      </c>
    </row>
    <row r="16" spans="1:16" ht="26.25" x14ac:dyDescent="0.25">
      <c r="A16" s="3">
        <v>13</v>
      </c>
      <c r="B16" s="24" t="s">
        <v>131</v>
      </c>
      <c r="C16" s="17" t="s">
        <v>132</v>
      </c>
      <c r="D16" s="18" t="s">
        <v>96</v>
      </c>
      <c r="E16" s="55">
        <v>56.6</v>
      </c>
      <c r="F16" s="55">
        <f t="shared" si="1"/>
        <v>14.15</v>
      </c>
      <c r="G16" s="55">
        <f t="shared" si="2"/>
        <v>20.818007944681476</v>
      </c>
      <c r="H16" s="57">
        <v>0</v>
      </c>
      <c r="I16" s="55">
        <f t="shared" si="3"/>
        <v>0</v>
      </c>
      <c r="J16" s="55">
        <f t="shared" si="4"/>
        <v>20.818007944681476</v>
      </c>
      <c r="K16" s="55">
        <v>63.65</v>
      </c>
      <c r="L16" s="57">
        <f t="shared" si="8"/>
        <v>136.78366762177652</v>
      </c>
      <c r="M16" s="55">
        <v>0</v>
      </c>
      <c r="N16" s="55">
        <f t="shared" si="7"/>
        <v>0</v>
      </c>
      <c r="O16" s="55">
        <f t="shared" si="5"/>
        <v>77.8</v>
      </c>
      <c r="P16" s="65">
        <f t="shared" si="6"/>
        <v>157.601675566458</v>
      </c>
    </row>
    <row r="17" spans="1:16" ht="26.25" x14ac:dyDescent="0.25">
      <c r="A17" s="3">
        <v>14</v>
      </c>
      <c r="B17" s="24" t="s">
        <v>139</v>
      </c>
      <c r="C17" s="17" t="s">
        <v>140</v>
      </c>
      <c r="D17" s="18" t="s">
        <v>96</v>
      </c>
      <c r="E17" s="55">
        <v>23.695</v>
      </c>
      <c r="F17" s="55">
        <f t="shared" si="1"/>
        <v>5.9237500000000001</v>
      </c>
      <c r="G17" s="55">
        <f t="shared" si="2"/>
        <v>8.7152420185375892</v>
      </c>
      <c r="H17" s="57">
        <v>75</v>
      </c>
      <c r="I17" s="55">
        <f t="shared" si="3"/>
        <v>210.67415730337078</v>
      </c>
      <c r="J17" s="55">
        <f t="shared" si="4"/>
        <v>219.38939932190837</v>
      </c>
      <c r="K17" s="55">
        <v>26.9</v>
      </c>
      <c r="L17" s="57">
        <f t="shared" si="8"/>
        <v>57.808022922636106</v>
      </c>
      <c r="M17" s="55">
        <v>110</v>
      </c>
      <c r="N17" s="55">
        <f t="shared" si="7"/>
        <v>137.5</v>
      </c>
      <c r="O17" s="55">
        <f t="shared" si="5"/>
        <v>217.82374999999999</v>
      </c>
      <c r="P17" s="65">
        <f t="shared" si="6"/>
        <v>414.6974222445445</v>
      </c>
    </row>
    <row r="18" spans="1:16" ht="26.25" x14ac:dyDescent="0.25">
      <c r="A18" s="3">
        <v>15</v>
      </c>
      <c r="B18" s="24" t="s">
        <v>73</v>
      </c>
      <c r="C18" s="17" t="s">
        <v>72</v>
      </c>
      <c r="D18" s="18" t="s">
        <v>96</v>
      </c>
      <c r="E18" s="55">
        <v>10</v>
      </c>
      <c r="F18" s="55">
        <f t="shared" si="1"/>
        <v>2.5</v>
      </c>
      <c r="G18" s="55">
        <f t="shared" si="2"/>
        <v>3.6780932764454906</v>
      </c>
      <c r="H18" s="57">
        <v>133.5</v>
      </c>
      <c r="I18" s="55">
        <v>375</v>
      </c>
      <c r="J18" s="55">
        <f t="shared" si="4"/>
        <v>378.67809327644551</v>
      </c>
      <c r="K18" s="55">
        <v>61.05</v>
      </c>
      <c r="L18" s="57">
        <f t="shared" si="8"/>
        <v>131.19627507163324</v>
      </c>
      <c r="M18" s="55">
        <v>30</v>
      </c>
      <c r="N18" s="55">
        <f t="shared" si="7"/>
        <v>37.5</v>
      </c>
      <c r="O18" s="55">
        <f t="shared" si="5"/>
        <v>227.05</v>
      </c>
      <c r="P18" s="65">
        <f t="shared" si="6"/>
        <v>547.37436834807875</v>
      </c>
    </row>
    <row r="19" spans="1:16" ht="26.25" x14ac:dyDescent="0.25">
      <c r="A19" s="3">
        <v>16</v>
      </c>
      <c r="B19" s="24" t="s">
        <v>87</v>
      </c>
      <c r="C19" s="17" t="s">
        <v>86</v>
      </c>
      <c r="D19" s="18" t="s">
        <v>96</v>
      </c>
      <c r="E19" s="55">
        <v>62</v>
      </c>
      <c r="F19" s="55">
        <f t="shared" si="1"/>
        <v>15.5</v>
      </c>
      <c r="G19" s="55">
        <f t="shared" si="2"/>
        <v>22.804178313962041</v>
      </c>
      <c r="H19" s="57">
        <v>78.45</v>
      </c>
      <c r="I19" s="55">
        <f t="shared" si="3"/>
        <v>220.36516853932585</v>
      </c>
      <c r="J19" s="55">
        <f t="shared" si="4"/>
        <v>243.16934685328789</v>
      </c>
      <c r="K19" s="55">
        <v>59.7</v>
      </c>
      <c r="L19" s="57">
        <f t="shared" si="8"/>
        <v>128.29512893982809</v>
      </c>
      <c r="M19" s="55">
        <v>110</v>
      </c>
      <c r="N19" s="55">
        <f t="shared" si="7"/>
        <v>137.5</v>
      </c>
      <c r="O19" s="55">
        <f t="shared" si="5"/>
        <v>263.64999999999998</v>
      </c>
      <c r="P19" s="65">
        <f t="shared" si="6"/>
        <v>508.96447579311598</v>
      </c>
    </row>
    <row r="20" spans="1:16" ht="26.25" x14ac:dyDescent="0.25">
      <c r="A20" s="3">
        <v>17</v>
      </c>
      <c r="B20" s="24" t="s">
        <v>7</v>
      </c>
      <c r="C20" s="17" t="s">
        <v>136</v>
      </c>
      <c r="D20" s="18" t="s">
        <v>96</v>
      </c>
      <c r="E20" s="55">
        <v>106</v>
      </c>
      <c r="F20" s="55">
        <f t="shared" si="1"/>
        <v>26.5</v>
      </c>
      <c r="G20" s="55">
        <f t="shared" si="2"/>
        <v>38.987788730322201</v>
      </c>
      <c r="H20" s="57">
        <v>79.55</v>
      </c>
      <c r="I20" s="55">
        <f t="shared" si="3"/>
        <v>223.45505617977528</v>
      </c>
      <c r="J20" s="55">
        <f t="shared" si="4"/>
        <v>262.44284491009751</v>
      </c>
      <c r="K20" s="55">
        <v>25</v>
      </c>
      <c r="L20" s="57">
        <f t="shared" si="8"/>
        <v>53.724928366762178</v>
      </c>
      <c r="M20" s="55">
        <v>0</v>
      </c>
      <c r="N20" s="55">
        <f t="shared" si="7"/>
        <v>0</v>
      </c>
      <c r="O20" s="55">
        <f t="shared" si="5"/>
        <v>131.05000000000001</v>
      </c>
      <c r="P20" s="65">
        <f t="shared" si="6"/>
        <v>316.16777327685969</v>
      </c>
    </row>
    <row r="21" spans="1:16" ht="26.25" x14ac:dyDescent="0.25">
      <c r="A21" s="3">
        <v>18</v>
      </c>
      <c r="B21" s="24" t="s">
        <v>137</v>
      </c>
      <c r="C21" s="17" t="s">
        <v>138</v>
      </c>
      <c r="D21" s="18" t="s">
        <v>96</v>
      </c>
      <c r="E21" s="55">
        <v>200</v>
      </c>
      <c r="F21" s="55">
        <f t="shared" si="1"/>
        <v>50</v>
      </c>
      <c r="G21" s="55">
        <f t="shared" si="2"/>
        <v>73.561865528909806</v>
      </c>
      <c r="H21" s="57">
        <v>0</v>
      </c>
      <c r="I21" s="55">
        <f t="shared" si="3"/>
        <v>0</v>
      </c>
      <c r="J21" s="55">
        <f t="shared" si="4"/>
        <v>73.561865528909806</v>
      </c>
      <c r="K21" s="55">
        <v>0</v>
      </c>
      <c r="L21" s="57">
        <f t="shared" si="8"/>
        <v>0</v>
      </c>
      <c r="M21" s="55">
        <v>0</v>
      </c>
      <c r="N21" s="55">
        <f t="shared" si="7"/>
        <v>0</v>
      </c>
      <c r="O21" s="55">
        <f t="shared" si="5"/>
        <v>50</v>
      </c>
      <c r="P21" s="65">
        <f t="shared" si="6"/>
        <v>73.561865528909806</v>
      </c>
    </row>
    <row r="22" spans="1:16" ht="26.25" x14ac:dyDescent="0.25">
      <c r="A22" s="3">
        <v>19</v>
      </c>
      <c r="B22" s="24" t="s">
        <v>85</v>
      </c>
      <c r="C22" s="17" t="s">
        <v>84</v>
      </c>
      <c r="D22" s="18" t="s">
        <v>96</v>
      </c>
      <c r="E22" s="55">
        <v>13.2</v>
      </c>
      <c r="F22" s="55">
        <f t="shared" si="1"/>
        <v>3.3</v>
      </c>
      <c r="G22" s="55">
        <f t="shared" si="2"/>
        <v>4.8550831249080471</v>
      </c>
      <c r="H22" s="57">
        <v>0</v>
      </c>
      <c r="I22" s="55">
        <f t="shared" si="3"/>
        <v>0</v>
      </c>
      <c r="J22" s="55">
        <f t="shared" si="4"/>
        <v>4.8550831249080471</v>
      </c>
      <c r="K22" s="55">
        <v>0</v>
      </c>
      <c r="L22" s="57">
        <f t="shared" si="8"/>
        <v>0</v>
      </c>
      <c r="M22" s="55">
        <v>0</v>
      </c>
      <c r="N22" s="55">
        <f t="shared" si="7"/>
        <v>0</v>
      </c>
      <c r="O22" s="55">
        <f t="shared" si="5"/>
        <v>3.3</v>
      </c>
      <c r="P22" s="65">
        <f t="shared" si="6"/>
        <v>4.8550831249080471</v>
      </c>
    </row>
    <row r="23" spans="1:16" ht="26.25" x14ac:dyDescent="0.25">
      <c r="A23" s="3">
        <v>20</v>
      </c>
      <c r="B23" s="24" t="s">
        <v>103</v>
      </c>
      <c r="C23" s="17" t="s">
        <v>104</v>
      </c>
      <c r="D23" s="18" t="s">
        <v>96</v>
      </c>
      <c r="E23" s="55">
        <v>10</v>
      </c>
      <c r="F23" s="55">
        <f t="shared" si="1"/>
        <v>2.5</v>
      </c>
      <c r="G23" s="55">
        <f t="shared" si="2"/>
        <v>3.6780932764454906</v>
      </c>
      <c r="H23" s="57">
        <v>64.05</v>
      </c>
      <c r="I23" s="55">
        <f t="shared" si="3"/>
        <v>179.91573033707866</v>
      </c>
      <c r="J23" s="55">
        <f t="shared" si="4"/>
        <v>183.59382361352414</v>
      </c>
      <c r="K23" s="55">
        <v>55.65</v>
      </c>
      <c r="L23" s="57">
        <f t="shared" si="8"/>
        <v>119.59169054441261</v>
      </c>
      <c r="M23" s="55">
        <v>50</v>
      </c>
      <c r="N23" s="55">
        <f t="shared" si="7"/>
        <v>62.5</v>
      </c>
      <c r="O23" s="55">
        <f t="shared" si="5"/>
        <v>172.2</v>
      </c>
      <c r="P23" s="65">
        <f t="shared" si="6"/>
        <v>365.68551415793672</v>
      </c>
    </row>
    <row r="24" spans="1:16" ht="26.25" x14ac:dyDescent="0.25">
      <c r="A24" s="3">
        <v>21</v>
      </c>
      <c r="B24" s="24" t="s">
        <v>105</v>
      </c>
      <c r="C24" s="17" t="s">
        <v>106</v>
      </c>
      <c r="D24" s="18" t="s">
        <v>96</v>
      </c>
      <c r="E24" s="55">
        <v>339.85</v>
      </c>
      <c r="F24" s="55">
        <f t="shared" si="1"/>
        <v>84.962500000000006</v>
      </c>
      <c r="G24" s="57">
        <v>125</v>
      </c>
      <c r="H24" s="57">
        <v>0</v>
      </c>
      <c r="I24" s="55">
        <f t="shared" si="3"/>
        <v>0</v>
      </c>
      <c r="J24" s="55">
        <f t="shared" si="4"/>
        <v>125</v>
      </c>
      <c r="K24" s="55">
        <v>34.65</v>
      </c>
      <c r="L24" s="57">
        <f t="shared" si="8"/>
        <v>74.46275071633238</v>
      </c>
      <c r="M24" s="55">
        <v>150</v>
      </c>
      <c r="N24" s="55">
        <f t="shared" si="7"/>
        <v>187.5</v>
      </c>
      <c r="O24" s="55">
        <f t="shared" si="5"/>
        <v>269.61250000000001</v>
      </c>
      <c r="P24" s="65">
        <f t="shared" si="6"/>
        <v>386.96275071633238</v>
      </c>
    </row>
    <row r="25" spans="1:16" ht="26.25" x14ac:dyDescent="0.25">
      <c r="A25" s="3">
        <v>22</v>
      </c>
      <c r="B25" s="24" t="s">
        <v>53</v>
      </c>
      <c r="C25" s="17" t="s">
        <v>49</v>
      </c>
      <c r="D25" s="18" t="s">
        <v>96</v>
      </c>
      <c r="E25" s="55">
        <v>66.25</v>
      </c>
      <c r="F25" s="55">
        <f t="shared" si="1"/>
        <v>16.5625</v>
      </c>
      <c r="G25" s="55">
        <f t="shared" si="2"/>
        <v>24.367367956451375</v>
      </c>
      <c r="H25" s="57">
        <v>69.900000000000006</v>
      </c>
      <c r="I25" s="55">
        <f t="shared" si="3"/>
        <v>196.34831460674161</v>
      </c>
      <c r="J25" s="55">
        <f t="shared" si="4"/>
        <v>220.71568256319298</v>
      </c>
      <c r="K25" s="55">
        <v>29.6</v>
      </c>
      <c r="L25" s="57">
        <f t="shared" si="8"/>
        <v>63.610315186246424</v>
      </c>
      <c r="M25" s="55">
        <v>50</v>
      </c>
      <c r="N25" s="55">
        <f t="shared" si="7"/>
        <v>62.5</v>
      </c>
      <c r="O25" s="55">
        <f t="shared" si="5"/>
        <v>166.0625</v>
      </c>
      <c r="P25" s="65">
        <f t="shared" si="6"/>
        <v>346.82599774943941</v>
      </c>
    </row>
    <row r="26" spans="1:16" ht="26.25" x14ac:dyDescent="0.25">
      <c r="A26" s="3">
        <v>23</v>
      </c>
      <c r="B26" s="24" t="s">
        <v>107</v>
      </c>
      <c r="C26" s="17" t="s">
        <v>108</v>
      </c>
      <c r="D26" s="18" t="s">
        <v>96</v>
      </c>
      <c r="E26" s="55">
        <v>262.5</v>
      </c>
      <c r="F26" s="55">
        <f t="shared" si="1"/>
        <v>65.625</v>
      </c>
      <c r="G26" s="55">
        <f t="shared" si="2"/>
        <v>96.549948506694122</v>
      </c>
      <c r="H26" s="57">
        <v>75</v>
      </c>
      <c r="I26" s="55">
        <f t="shared" si="3"/>
        <v>210.67415730337078</v>
      </c>
      <c r="J26" s="55">
        <f t="shared" si="4"/>
        <v>307.22410581006488</v>
      </c>
      <c r="K26" s="55">
        <v>121.25</v>
      </c>
      <c r="L26" s="57">
        <f t="shared" si="8"/>
        <v>260.56590257879657</v>
      </c>
      <c r="M26" s="55">
        <v>40</v>
      </c>
      <c r="N26" s="55">
        <f t="shared" si="7"/>
        <v>50</v>
      </c>
      <c r="O26" s="55">
        <f t="shared" si="5"/>
        <v>301.875</v>
      </c>
      <c r="P26" s="65">
        <f t="shared" si="6"/>
        <v>617.79000838886145</v>
      </c>
    </row>
    <row r="28" spans="1:16" x14ac:dyDescent="0.25">
      <c r="G28" s="56"/>
    </row>
  </sheetData>
  <sheetProtection algorithmName="SHA-512" hashValue="yZh70ky3esT8kASrvPyZEgBZB4UutfWGYVeCRJROjH0GvCm86XSDofAgzRrkdDDwFkgHbYGT1ogTnXdcVc3A9Q==" saltValue="JIycUruWLX7Ttb80tNCJPg==" spinCount="100000" sheet="1" objects="1" scenarios="1"/>
  <mergeCells count="6">
    <mergeCell ref="A4:D4"/>
    <mergeCell ref="A1:O1"/>
    <mergeCell ref="A2:O2"/>
    <mergeCell ref="E3:I3"/>
    <mergeCell ref="K3:L3"/>
    <mergeCell ref="M3:N3"/>
  </mergeCells>
  <phoneticPr fontId="9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9"/>
  <sheetViews>
    <sheetView workbookViewId="0">
      <selection activeCell="G9" sqref="G9"/>
    </sheetView>
  </sheetViews>
  <sheetFormatPr defaultRowHeight="15" x14ac:dyDescent="0.25"/>
  <cols>
    <col min="1" max="1" width="3.85546875" style="1" customWidth="1"/>
    <col min="2" max="2" width="10.5703125" style="7" customWidth="1"/>
    <col min="3" max="3" width="17.42578125" style="7" customWidth="1"/>
    <col min="4" max="4" width="21.85546875" style="7" customWidth="1"/>
    <col min="5" max="5" width="9.5703125" style="7" customWidth="1"/>
    <col min="6" max="8" width="9.28515625" style="7" customWidth="1"/>
    <col min="9" max="9" width="9.28515625" style="20" customWidth="1"/>
    <col min="10" max="10" width="9.140625" style="20"/>
    <col min="11" max="11" width="9.140625" style="7"/>
    <col min="12" max="12" width="9.140625" style="20"/>
    <col min="13" max="13" width="9.140625" style="7"/>
    <col min="14" max="14" width="11.28515625" style="20" customWidth="1"/>
    <col min="15" max="15" width="11.7109375" style="7" customWidth="1"/>
    <col min="16" max="16" width="12.42578125" style="7" customWidth="1"/>
  </cols>
  <sheetData>
    <row r="1" spans="1:16" ht="15.75" x14ac:dyDescent="0.25">
      <c r="A1" s="66" t="s">
        <v>152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6" ht="38.25" x14ac:dyDescent="0.25">
      <c r="A2" s="4" t="s">
        <v>40</v>
      </c>
      <c r="B2" s="10" t="s">
        <v>21</v>
      </c>
      <c r="C2" s="31" t="s">
        <v>39</v>
      </c>
      <c r="D2" s="6" t="s">
        <v>22</v>
      </c>
      <c r="E2" s="69" t="s">
        <v>23</v>
      </c>
      <c r="F2" s="69"/>
      <c r="G2" s="69"/>
      <c r="H2" s="69"/>
      <c r="I2" s="69"/>
      <c r="J2" s="10"/>
      <c r="K2" s="69" t="s">
        <v>24</v>
      </c>
      <c r="L2" s="69"/>
      <c r="M2" s="69" t="s">
        <v>25</v>
      </c>
      <c r="N2" s="69"/>
      <c r="O2" s="10"/>
      <c r="P2" s="9"/>
    </row>
    <row r="3" spans="1:16" ht="64.5" x14ac:dyDescent="0.25">
      <c r="A3" s="68" t="s">
        <v>11</v>
      </c>
      <c r="B3" s="68"/>
      <c r="C3" s="68"/>
      <c r="D3" s="68"/>
      <c r="E3" s="12" t="s">
        <v>27</v>
      </c>
      <c r="F3" s="12" t="s">
        <v>28</v>
      </c>
      <c r="G3" s="12" t="s">
        <v>29</v>
      </c>
      <c r="H3" s="12" t="s">
        <v>30</v>
      </c>
      <c r="I3" s="13" t="s">
        <v>31</v>
      </c>
      <c r="J3" s="14" t="s">
        <v>32</v>
      </c>
      <c r="K3" s="12" t="s">
        <v>27</v>
      </c>
      <c r="L3" s="15" t="s">
        <v>33</v>
      </c>
      <c r="M3" s="12" t="s">
        <v>34</v>
      </c>
      <c r="N3" s="12" t="s">
        <v>37</v>
      </c>
      <c r="O3" s="10" t="s">
        <v>26</v>
      </c>
      <c r="P3" s="10" t="s">
        <v>35</v>
      </c>
    </row>
    <row r="4" spans="1:16" ht="30" customHeight="1" x14ac:dyDescent="0.25">
      <c r="A4" s="3">
        <v>1</v>
      </c>
      <c r="B4" s="24" t="s">
        <v>77</v>
      </c>
      <c r="C4" s="17" t="s">
        <v>76</v>
      </c>
      <c r="D4" s="18" t="s">
        <v>96</v>
      </c>
      <c r="E4" s="55">
        <v>111.37</v>
      </c>
      <c r="F4" s="55">
        <f>E4/4</f>
        <v>27.842500000000001</v>
      </c>
      <c r="G4" s="55">
        <f>F4*$G$9/$F$9</f>
        <v>53.033333333333331</v>
      </c>
      <c r="H4" s="55">
        <v>75</v>
      </c>
      <c r="I4" s="55">
        <f>H4*$I$7/$H$7</f>
        <v>210.67415730337078</v>
      </c>
      <c r="J4" s="55">
        <f>G4+I4</f>
        <v>263.70749063670411</v>
      </c>
      <c r="K4" s="55">
        <v>106.3</v>
      </c>
      <c r="L4" s="57">
        <f>K4*$L$9/$K$9</f>
        <v>263.01030927835052</v>
      </c>
      <c r="M4" s="55">
        <v>0</v>
      </c>
      <c r="N4" s="55">
        <f>M4*$N$9/$M$9</f>
        <v>0</v>
      </c>
      <c r="O4" s="55">
        <f>F4+H4+K4+M4</f>
        <v>209.14249999999998</v>
      </c>
      <c r="P4" s="55">
        <f>J4+L4+N4</f>
        <v>526.71779991505468</v>
      </c>
    </row>
    <row r="5" spans="1:16" ht="30" customHeight="1" x14ac:dyDescent="0.25">
      <c r="A5" s="3">
        <v>2</v>
      </c>
      <c r="B5" s="24" t="s">
        <v>99</v>
      </c>
      <c r="C5" s="17" t="s">
        <v>100</v>
      </c>
      <c r="D5" s="18" t="s">
        <v>96</v>
      </c>
      <c r="E5" s="55">
        <v>17.59</v>
      </c>
      <c r="F5" s="55">
        <f t="shared" ref="F5:F9" si="0">E5/4</f>
        <v>4.3975</v>
      </c>
      <c r="G5" s="55">
        <f t="shared" ref="G5:G8" si="1">F5*$G$9/$F$9</f>
        <v>8.3761904761904766</v>
      </c>
      <c r="H5" s="55">
        <v>65.55</v>
      </c>
      <c r="I5" s="55">
        <f t="shared" ref="I5:I9" si="2">H5*$I$7/$H$7</f>
        <v>184.12921348314606</v>
      </c>
      <c r="J5" s="55">
        <f t="shared" ref="J5:J9" si="3">G5+I5</f>
        <v>192.50540395933655</v>
      </c>
      <c r="K5" s="55">
        <v>32.6</v>
      </c>
      <c r="L5" s="57">
        <f t="shared" ref="L5:L8" si="4">K5*$L$9/$K$9</f>
        <v>80.659793814432987</v>
      </c>
      <c r="M5" s="55">
        <v>30</v>
      </c>
      <c r="N5" s="55">
        <f>M5*$N$9/$M$9</f>
        <v>150</v>
      </c>
      <c r="O5" s="55">
        <f t="shared" ref="O5:O9" si="5">F5+H5+K5+M5</f>
        <v>132.54749999999999</v>
      </c>
      <c r="P5" s="55">
        <f t="shared" ref="P5:P9" si="6">J5+L5+N5</f>
        <v>423.16519777376953</v>
      </c>
    </row>
    <row r="6" spans="1:16" ht="30" customHeight="1" x14ac:dyDescent="0.25">
      <c r="A6" s="3">
        <v>3</v>
      </c>
      <c r="B6" s="24" t="s">
        <v>131</v>
      </c>
      <c r="C6" s="17" t="s">
        <v>132</v>
      </c>
      <c r="D6" s="18" t="s">
        <v>96</v>
      </c>
      <c r="E6" s="55">
        <v>56.6</v>
      </c>
      <c r="F6" s="55">
        <f t="shared" si="0"/>
        <v>14.15</v>
      </c>
      <c r="G6" s="55">
        <f t="shared" si="1"/>
        <v>26.952380952380953</v>
      </c>
      <c r="H6" s="55">
        <v>0</v>
      </c>
      <c r="I6" s="55">
        <f t="shared" si="2"/>
        <v>0</v>
      </c>
      <c r="J6" s="55">
        <f t="shared" si="3"/>
        <v>26.952380952380953</v>
      </c>
      <c r="K6" s="55">
        <v>63.65</v>
      </c>
      <c r="L6" s="57">
        <f t="shared" si="4"/>
        <v>157.48453608247422</v>
      </c>
      <c r="M6" s="55">
        <v>0</v>
      </c>
      <c r="N6" s="55">
        <f t="shared" ref="N6:N8" si="7">M6*$N$9/$M$9</f>
        <v>0</v>
      </c>
      <c r="O6" s="55">
        <f t="shared" si="5"/>
        <v>77.8</v>
      </c>
      <c r="P6" s="55">
        <f t="shared" si="6"/>
        <v>184.43691703485518</v>
      </c>
    </row>
    <row r="7" spans="1:16" ht="30" customHeight="1" x14ac:dyDescent="0.25">
      <c r="A7" s="3">
        <v>4</v>
      </c>
      <c r="B7" s="24" t="s">
        <v>73</v>
      </c>
      <c r="C7" s="17" t="s">
        <v>72</v>
      </c>
      <c r="D7" s="18" t="s">
        <v>96</v>
      </c>
      <c r="E7" s="55">
        <v>10</v>
      </c>
      <c r="F7" s="55">
        <f t="shared" si="0"/>
        <v>2.5</v>
      </c>
      <c r="G7" s="55">
        <f t="shared" si="1"/>
        <v>4.7619047619047619</v>
      </c>
      <c r="H7" s="55">
        <v>133.5</v>
      </c>
      <c r="I7" s="55">
        <v>375</v>
      </c>
      <c r="J7" s="55">
        <f t="shared" si="3"/>
        <v>379.76190476190476</v>
      </c>
      <c r="K7" s="55">
        <v>61.05</v>
      </c>
      <c r="L7" s="57">
        <f t="shared" si="4"/>
        <v>151.05154639175257</v>
      </c>
      <c r="M7" s="55">
        <v>30</v>
      </c>
      <c r="N7" s="55">
        <f t="shared" si="7"/>
        <v>150</v>
      </c>
      <c r="O7" s="55">
        <f t="shared" si="5"/>
        <v>227.05</v>
      </c>
      <c r="P7" s="55">
        <f t="shared" si="6"/>
        <v>680.8134511536573</v>
      </c>
    </row>
    <row r="8" spans="1:16" ht="30" customHeight="1" x14ac:dyDescent="0.25">
      <c r="A8" s="3">
        <v>5</v>
      </c>
      <c r="B8" s="24" t="s">
        <v>85</v>
      </c>
      <c r="C8" s="17" t="s">
        <v>84</v>
      </c>
      <c r="D8" s="18" t="s">
        <v>96</v>
      </c>
      <c r="E8" s="55">
        <v>13.2</v>
      </c>
      <c r="F8" s="55">
        <f t="shared" si="0"/>
        <v>3.3</v>
      </c>
      <c r="G8" s="55">
        <f t="shared" si="1"/>
        <v>6.2857142857142856</v>
      </c>
      <c r="H8" s="55">
        <v>0</v>
      </c>
      <c r="I8" s="55">
        <f t="shared" si="2"/>
        <v>0</v>
      </c>
      <c r="J8" s="55">
        <f t="shared" si="3"/>
        <v>6.2857142857142856</v>
      </c>
      <c r="K8" s="55">
        <v>0</v>
      </c>
      <c r="L8" s="57">
        <f t="shared" si="4"/>
        <v>0</v>
      </c>
      <c r="M8" s="55">
        <v>0</v>
      </c>
      <c r="N8" s="55">
        <f t="shared" si="7"/>
        <v>0</v>
      </c>
      <c r="O8" s="55">
        <f t="shared" si="5"/>
        <v>3.3</v>
      </c>
      <c r="P8" s="55">
        <f t="shared" si="6"/>
        <v>6.2857142857142856</v>
      </c>
    </row>
    <row r="9" spans="1:16" ht="30" customHeight="1" x14ac:dyDescent="0.25">
      <c r="A9" s="3">
        <v>6</v>
      </c>
      <c r="B9" s="24" t="s">
        <v>107</v>
      </c>
      <c r="C9" s="17" t="s">
        <v>108</v>
      </c>
      <c r="D9" s="18" t="s">
        <v>96</v>
      </c>
      <c r="E9" s="55">
        <v>262.5</v>
      </c>
      <c r="F9" s="55">
        <f t="shared" si="0"/>
        <v>65.625</v>
      </c>
      <c r="G9" s="55">
        <v>125</v>
      </c>
      <c r="H9" s="55">
        <v>75</v>
      </c>
      <c r="I9" s="55">
        <f t="shared" si="2"/>
        <v>210.67415730337078</v>
      </c>
      <c r="J9" s="55">
        <f t="shared" si="3"/>
        <v>335.67415730337075</v>
      </c>
      <c r="K9" s="55">
        <v>121.25</v>
      </c>
      <c r="L9" s="55">
        <v>300</v>
      </c>
      <c r="M9" s="55">
        <v>40</v>
      </c>
      <c r="N9" s="55">
        <v>200</v>
      </c>
      <c r="O9" s="55">
        <f t="shared" si="5"/>
        <v>301.875</v>
      </c>
      <c r="P9" s="55">
        <f t="shared" si="6"/>
        <v>835.67415730337075</v>
      </c>
    </row>
  </sheetData>
  <sheetProtection algorithmName="SHA-512" hashValue="MuGGQ3SLVUVHGWA6OEbpNd0Uarl3HeHubb2isZpnpwnkP9ic4q6VacJSrRL6uzat0XV1Usy2jxucJCRP+YoXWA==" saltValue="O0Iii9zwvf2qLqskgdO7cw==" spinCount="100000" sheet="1" objects="1" scenarios="1"/>
  <mergeCells count="5">
    <mergeCell ref="A1:O1"/>
    <mergeCell ref="A3:D3"/>
    <mergeCell ref="E2:I2"/>
    <mergeCell ref="K2:L2"/>
    <mergeCell ref="M2:N2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32"/>
  <sheetViews>
    <sheetView tabSelected="1" topLeftCell="A19" workbookViewId="0">
      <selection activeCell="G8" sqref="G8"/>
    </sheetView>
  </sheetViews>
  <sheetFormatPr defaultRowHeight="15" x14ac:dyDescent="0.25"/>
  <cols>
    <col min="1" max="1" width="3.85546875" style="1" customWidth="1"/>
    <col min="2" max="2" width="12.28515625" style="7" customWidth="1"/>
    <col min="3" max="3" width="13.140625" style="7" customWidth="1"/>
    <col min="4" max="4" width="22.28515625" style="7" customWidth="1"/>
    <col min="5" max="5" width="9.5703125" style="7" customWidth="1"/>
    <col min="6" max="8" width="9.28515625" style="7" customWidth="1"/>
    <col min="9" max="9" width="9.28515625" style="20" customWidth="1"/>
    <col min="10" max="10" width="9.140625" style="20"/>
    <col min="11" max="11" width="9.140625" style="7"/>
    <col min="12" max="12" width="11.42578125" style="20" bestFit="1" customWidth="1"/>
    <col min="13" max="13" width="9.140625" style="7"/>
    <col min="14" max="14" width="11.28515625" style="20" customWidth="1"/>
    <col min="15" max="15" width="11.7109375" style="7" customWidth="1"/>
    <col min="16" max="16" width="12.42578125" style="7" customWidth="1"/>
  </cols>
  <sheetData>
    <row r="1" spans="1:16" ht="15.75" x14ac:dyDescent="0.25">
      <c r="A1" s="76" t="s">
        <v>153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6" ht="15.7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ht="38.25" x14ac:dyDescent="0.25">
      <c r="A4" s="4" t="s">
        <v>20</v>
      </c>
      <c r="B4" s="6" t="s">
        <v>21</v>
      </c>
      <c r="C4" s="31" t="s">
        <v>39</v>
      </c>
      <c r="D4" s="6" t="s">
        <v>22</v>
      </c>
      <c r="E4" s="78" t="s">
        <v>23</v>
      </c>
      <c r="F4" s="79"/>
      <c r="G4" s="79"/>
      <c r="H4" s="79"/>
      <c r="I4" s="80"/>
      <c r="J4" s="8"/>
      <c r="K4" s="78" t="s">
        <v>24</v>
      </c>
      <c r="L4" s="80"/>
      <c r="M4" s="78" t="s">
        <v>25</v>
      </c>
      <c r="N4" s="80"/>
      <c r="O4" s="8" t="s">
        <v>26</v>
      </c>
      <c r="P4" s="11" t="e">
        <f>#REF!</f>
        <v>#REF!</v>
      </c>
    </row>
    <row r="5" spans="1:16" ht="64.5" x14ac:dyDescent="0.25">
      <c r="A5" s="68" t="s">
        <v>12</v>
      </c>
      <c r="B5" s="68"/>
      <c r="C5" s="68"/>
      <c r="D5" s="68"/>
      <c r="E5" s="12" t="s">
        <v>27</v>
      </c>
      <c r="F5" s="12" t="s">
        <v>28</v>
      </c>
      <c r="G5" s="12" t="s">
        <v>29</v>
      </c>
      <c r="H5" s="12" t="s">
        <v>30</v>
      </c>
      <c r="I5" s="13" t="s">
        <v>31</v>
      </c>
      <c r="J5" s="14" t="s">
        <v>32</v>
      </c>
      <c r="K5" s="12" t="s">
        <v>38</v>
      </c>
      <c r="L5" s="15" t="s">
        <v>33</v>
      </c>
      <c r="M5" s="12" t="s">
        <v>36</v>
      </c>
      <c r="N5" s="12" t="s">
        <v>37</v>
      </c>
      <c r="O5" s="16"/>
      <c r="P5" s="25"/>
    </row>
    <row r="6" spans="1:16" ht="30" customHeight="1" x14ac:dyDescent="0.25">
      <c r="A6" s="28">
        <v>1</v>
      </c>
      <c r="B6" s="36" t="s">
        <v>93</v>
      </c>
      <c r="C6" s="36" t="s">
        <v>92</v>
      </c>
      <c r="D6" s="18" t="s">
        <v>96</v>
      </c>
      <c r="E6" s="55">
        <v>10</v>
      </c>
      <c r="F6" s="55">
        <f>E6/4</f>
        <v>2.5</v>
      </c>
      <c r="G6" s="55">
        <f>F6*$G$9/$F$9</f>
        <v>5.882352941176471</v>
      </c>
      <c r="H6" s="55">
        <v>80.55</v>
      </c>
      <c r="I6" s="56">
        <f>H6*$I$7/$H$7</f>
        <v>184.40934065934064</v>
      </c>
      <c r="J6" s="55">
        <f>G6+I6</f>
        <v>190.29169360051711</v>
      </c>
      <c r="K6" s="55">
        <v>99.25</v>
      </c>
      <c r="L6" s="56">
        <f t="shared" ref="L6:L7" si="0">K6*$L$8/$K$8</f>
        <v>254.37847073900042</v>
      </c>
      <c r="M6" s="55">
        <v>160</v>
      </c>
      <c r="N6" s="55">
        <v>200</v>
      </c>
      <c r="O6" s="55">
        <f>F6+H6+K6+M6</f>
        <v>342.3</v>
      </c>
      <c r="P6" s="55">
        <f>J6+L6+N6</f>
        <v>644.67016433951756</v>
      </c>
    </row>
    <row r="7" spans="1:16" ht="30" customHeight="1" x14ac:dyDescent="0.25">
      <c r="A7" s="29">
        <v>2</v>
      </c>
      <c r="B7" s="36" t="s">
        <v>125</v>
      </c>
      <c r="C7" s="36" t="s">
        <v>126</v>
      </c>
      <c r="D7" s="26" t="s">
        <v>96</v>
      </c>
      <c r="E7" s="58">
        <v>40.494999999999997</v>
      </c>
      <c r="F7" s="55">
        <f t="shared" ref="F7:F12" si="1">E7/4</f>
        <v>10.123749999999999</v>
      </c>
      <c r="G7" s="55">
        <f t="shared" ref="G7:G12" si="2">F7*$G$9/$F$9</f>
        <v>23.820588235294117</v>
      </c>
      <c r="H7" s="58">
        <v>163.80000000000001</v>
      </c>
      <c r="I7" s="58">
        <v>375</v>
      </c>
      <c r="J7" s="55">
        <f t="shared" ref="J7:J12" si="3">G7+I7</f>
        <v>398.82058823529411</v>
      </c>
      <c r="K7" s="58">
        <v>36.25</v>
      </c>
      <c r="L7" s="56">
        <f t="shared" si="0"/>
        <v>92.909013242204182</v>
      </c>
      <c r="M7" s="59">
        <v>160</v>
      </c>
      <c r="N7" s="59">
        <f>M7*$N$6/$M$6</f>
        <v>200</v>
      </c>
      <c r="O7" s="55">
        <f t="shared" ref="O7:O12" si="4">F7+H7+K7+M7</f>
        <v>370.17375000000004</v>
      </c>
      <c r="P7" s="55">
        <f t="shared" ref="P7:P12" si="5">J7+L7+N7</f>
        <v>691.72960147749836</v>
      </c>
    </row>
    <row r="8" spans="1:16" ht="30" customHeight="1" x14ac:dyDescent="0.25">
      <c r="A8" s="43">
        <v>3</v>
      </c>
      <c r="B8" s="36" t="s">
        <v>9</v>
      </c>
      <c r="C8" s="36" t="s">
        <v>10</v>
      </c>
      <c r="D8" s="18" t="s">
        <v>96</v>
      </c>
      <c r="E8" s="56">
        <v>19.100000000000001</v>
      </c>
      <c r="F8" s="55">
        <f t="shared" si="1"/>
        <v>4.7750000000000004</v>
      </c>
      <c r="G8" s="55">
        <f t="shared" si="2"/>
        <v>11.235294117647058</v>
      </c>
      <c r="H8" s="56">
        <v>150.75</v>
      </c>
      <c r="I8" s="56">
        <f>H8*$I$7/$H$7</f>
        <v>345.12362637362634</v>
      </c>
      <c r="J8" s="55">
        <f t="shared" si="3"/>
        <v>356.35892049127341</v>
      </c>
      <c r="K8" s="56">
        <v>117.05</v>
      </c>
      <c r="L8" s="56">
        <v>300</v>
      </c>
      <c r="M8" s="56">
        <v>110</v>
      </c>
      <c r="N8" s="59">
        <f t="shared" ref="N8:N12" si="6">M8*$N$6/$M$6</f>
        <v>137.5</v>
      </c>
      <c r="O8" s="55">
        <f t="shared" si="4"/>
        <v>382.57499999999999</v>
      </c>
      <c r="P8" s="55">
        <f t="shared" si="5"/>
        <v>793.85892049127347</v>
      </c>
    </row>
    <row r="9" spans="1:16" ht="30" customHeight="1" x14ac:dyDescent="0.25">
      <c r="A9" s="43">
        <v>4</v>
      </c>
      <c r="B9" s="36" t="s">
        <v>13</v>
      </c>
      <c r="C9" s="36" t="s">
        <v>134</v>
      </c>
      <c r="D9" s="18" t="s">
        <v>96</v>
      </c>
      <c r="E9" s="56">
        <v>212.5</v>
      </c>
      <c r="F9" s="55">
        <f t="shared" si="1"/>
        <v>53.125</v>
      </c>
      <c r="G9" s="56">
        <v>125</v>
      </c>
      <c r="H9" s="56">
        <v>0</v>
      </c>
      <c r="I9" s="56">
        <f t="shared" ref="I9:I12" si="7">H9*$I$7/$H$7</f>
        <v>0</v>
      </c>
      <c r="J9" s="55">
        <f t="shared" si="3"/>
        <v>125</v>
      </c>
      <c r="K9" s="56">
        <v>5</v>
      </c>
      <c r="L9" s="56">
        <f>K9*$L$8/$K$8</f>
        <v>12.815036309269543</v>
      </c>
      <c r="M9" s="56">
        <v>40</v>
      </c>
      <c r="N9" s="59">
        <f t="shared" si="6"/>
        <v>50</v>
      </c>
      <c r="O9" s="55">
        <f t="shared" si="4"/>
        <v>98.125</v>
      </c>
      <c r="P9" s="55">
        <f t="shared" si="5"/>
        <v>187.81503630926954</v>
      </c>
    </row>
    <row r="10" spans="1:16" ht="30" customHeight="1" x14ac:dyDescent="0.25">
      <c r="A10" s="43">
        <v>5</v>
      </c>
      <c r="B10" s="36" t="s">
        <v>52</v>
      </c>
      <c r="C10" s="36" t="s">
        <v>48</v>
      </c>
      <c r="D10" s="18" t="s">
        <v>96</v>
      </c>
      <c r="E10" s="56">
        <v>201.25</v>
      </c>
      <c r="F10" s="55">
        <f t="shared" si="1"/>
        <v>50.3125</v>
      </c>
      <c r="G10" s="55">
        <f t="shared" si="2"/>
        <v>118.38235294117646</v>
      </c>
      <c r="H10" s="56">
        <v>0</v>
      </c>
      <c r="I10" s="56">
        <f t="shared" si="7"/>
        <v>0</v>
      </c>
      <c r="J10" s="55">
        <f t="shared" si="3"/>
        <v>118.38235294117646</v>
      </c>
      <c r="K10" s="56">
        <v>37.6</v>
      </c>
      <c r="L10" s="56">
        <f t="shared" ref="L10:L12" si="8">K10*$L$8/$K$8</f>
        <v>96.369073045706969</v>
      </c>
      <c r="M10" s="56">
        <v>50</v>
      </c>
      <c r="N10" s="59">
        <f t="shared" si="6"/>
        <v>62.5</v>
      </c>
      <c r="O10" s="55">
        <f t="shared" si="4"/>
        <v>137.91249999999999</v>
      </c>
      <c r="P10" s="55">
        <f t="shared" si="5"/>
        <v>277.25142598688342</v>
      </c>
    </row>
    <row r="11" spans="1:16" ht="30" customHeight="1" x14ac:dyDescent="0.25">
      <c r="A11" s="43">
        <v>6</v>
      </c>
      <c r="B11" s="36" t="s">
        <v>101</v>
      </c>
      <c r="C11" s="36" t="s">
        <v>102</v>
      </c>
      <c r="D11" s="18" t="s">
        <v>96</v>
      </c>
      <c r="E11" s="56">
        <v>45</v>
      </c>
      <c r="F11" s="55">
        <f t="shared" si="1"/>
        <v>11.25</v>
      </c>
      <c r="G11" s="55">
        <f t="shared" si="2"/>
        <v>26.470588235294116</v>
      </c>
      <c r="H11" s="56">
        <v>81.900000000000006</v>
      </c>
      <c r="I11" s="56">
        <f t="shared" si="7"/>
        <v>187.5</v>
      </c>
      <c r="J11" s="55">
        <f t="shared" si="3"/>
        <v>213.97058823529412</v>
      </c>
      <c r="K11" s="56">
        <v>56.95</v>
      </c>
      <c r="L11" s="56">
        <f t="shared" si="8"/>
        <v>145.9632635625801</v>
      </c>
      <c r="M11" s="56">
        <v>0</v>
      </c>
      <c r="N11" s="59">
        <f t="shared" si="6"/>
        <v>0</v>
      </c>
      <c r="O11" s="55">
        <f t="shared" si="4"/>
        <v>150.10000000000002</v>
      </c>
      <c r="P11" s="55">
        <f t="shared" si="5"/>
        <v>359.93385179787424</v>
      </c>
    </row>
    <row r="12" spans="1:16" ht="30" customHeight="1" x14ac:dyDescent="0.25">
      <c r="A12" s="43">
        <v>7</v>
      </c>
      <c r="B12" s="36" t="s">
        <v>103</v>
      </c>
      <c r="C12" s="36" t="s">
        <v>104</v>
      </c>
      <c r="D12" s="18" t="s">
        <v>96</v>
      </c>
      <c r="E12" s="56">
        <v>10</v>
      </c>
      <c r="F12" s="55">
        <f t="shared" si="1"/>
        <v>2.5</v>
      </c>
      <c r="G12" s="55">
        <f t="shared" si="2"/>
        <v>5.882352941176471</v>
      </c>
      <c r="H12" s="56">
        <v>64.05</v>
      </c>
      <c r="I12" s="56">
        <f t="shared" si="7"/>
        <v>146.63461538461539</v>
      </c>
      <c r="J12" s="55">
        <f t="shared" si="3"/>
        <v>152.51696832579185</v>
      </c>
      <c r="K12" s="56">
        <v>55.65</v>
      </c>
      <c r="L12" s="56">
        <f t="shared" si="8"/>
        <v>142.63135412217002</v>
      </c>
      <c r="M12" s="56">
        <v>50</v>
      </c>
      <c r="N12" s="57">
        <f t="shared" si="6"/>
        <v>62.5</v>
      </c>
      <c r="O12" s="55">
        <f t="shared" si="4"/>
        <v>172.2</v>
      </c>
      <c r="P12" s="55">
        <f t="shared" si="5"/>
        <v>357.64832244796185</v>
      </c>
    </row>
    <row r="13" spans="1:16" ht="15.75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</row>
    <row r="14" spans="1:16" ht="38.25" x14ac:dyDescent="0.25">
      <c r="A14" s="30" t="s">
        <v>40</v>
      </c>
      <c r="B14" s="10" t="s">
        <v>21</v>
      </c>
      <c r="C14" s="31" t="s">
        <v>39</v>
      </c>
      <c r="D14" s="6" t="s">
        <v>22</v>
      </c>
      <c r="E14" s="69" t="s">
        <v>23</v>
      </c>
      <c r="F14" s="69"/>
      <c r="G14" s="69"/>
      <c r="H14" s="69"/>
      <c r="I14" s="69"/>
      <c r="J14" s="10"/>
      <c r="K14" s="69" t="s">
        <v>24</v>
      </c>
      <c r="L14" s="69"/>
      <c r="M14" s="69" t="s">
        <v>25</v>
      </c>
      <c r="N14" s="69"/>
      <c r="O14" s="10"/>
      <c r="P14" s="21"/>
    </row>
    <row r="15" spans="1:16" ht="64.5" x14ac:dyDescent="0.25">
      <c r="A15" s="68" t="s">
        <v>14</v>
      </c>
      <c r="B15" s="68"/>
      <c r="C15" s="68"/>
      <c r="D15" s="68"/>
      <c r="E15" s="12" t="s">
        <v>27</v>
      </c>
      <c r="F15" s="12" t="s">
        <v>28</v>
      </c>
      <c r="G15" s="12" t="s">
        <v>29</v>
      </c>
      <c r="H15" s="12" t="s">
        <v>30</v>
      </c>
      <c r="I15" s="13" t="s">
        <v>31</v>
      </c>
      <c r="J15" s="14" t="s">
        <v>32</v>
      </c>
      <c r="K15" s="12" t="s">
        <v>27</v>
      </c>
      <c r="L15" s="15" t="s">
        <v>33</v>
      </c>
      <c r="M15" s="12" t="s">
        <v>34</v>
      </c>
      <c r="N15" s="12" t="s">
        <v>37</v>
      </c>
      <c r="O15" s="10" t="s">
        <v>26</v>
      </c>
      <c r="P15" s="10" t="s">
        <v>35</v>
      </c>
    </row>
    <row r="16" spans="1:16" ht="24.95" customHeight="1" x14ac:dyDescent="0.25">
      <c r="A16" s="3">
        <v>1</v>
      </c>
      <c r="B16" s="32" t="s">
        <v>119</v>
      </c>
      <c r="C16" s="32" t="s">
        <v>120</v>
      </c>
      <c r="D16" s="18" t="s">
        <v>96</v>
      </c>
      <c r="E16" s="55">
        <v>51.27</v>
      </c>
      <c r="F16" s="55">
        <f>E16/4</f>
        <v>12.817500000000001</v>
      </c>
      <c r="G16" s="57">
        <f t="shared" ref="G16:G18" si="9">F16*$G$19/$F$19</f>
        <v>21.185950413223139</v>
      </c>
      <c r="H16" s="55">
        <v>0</v>
      </c>
      <c r="I16" s="55">
        <f t="shared" ref="I16:I17" si="10">H16*$I$18/$H$18</f>
        <v>0</v>
      </c>
      <c r="J16" s="55">
        <f>G16+I16</f>
        <v>21.185950413223139</v>
      </c>
      <c r="K16" s="55">
        <v>43.25</v>
      </c>
      <c r="L16" s="57">
        <f t="shared" ref="L16:L19" si="11">K16*$L$20/$K$20</f>
        <v>110.85006407518155</v>
      </c>
      <c r="M16" s="55">
        <v>0</v>
      </c>
      <c r="N16" s="55">
        <f t="shared" ref="N16:N17" si="12">M16*$N$18/$M$18</f>
        <v>0</v>
      </c>
      <c r="O16" s="55">
        <f>F16+H16+K16+M16</f>
        <v>56.067500000000003</v>
      </c>
      <c r="P16" s="55">
        <f>J16+L16+N16</f>
        <v>132.0360144884047</v>
      </c>
    </row>
    <row r="17" spans="1:16" ht="24.95" customHeight="1" x14ac:dyDescent="0.25">
      <c r="A17" s="3">
        <v>2</v>
      </c>
      <c r="B17" s="32" t="s">
        <v>123</v>
      </c>
      <c r="C17" s="32" t="s">
        <v>124</v>
      </c>
      <c r="D17" s="18" t="s">
        <v>96</v>
      </c>
      <c r="E17" s="55">
        <v>10</v>
      </c>
      <c r="F17" s="55">
        <f t="shared" ref="F17:F30" si="13">E17/4</f>
        <v>2.5</v>
      </c>
      <c r="G17" s="57">
        <f t="shared" si="9"/>
        <v>4.1322314049586772</v>
      </c>
      <c r="H17" s="57">
        <v>60</v>
      </c>
      <c r="I17" s="55">
        <f t="shared" si="10"/>
        <v>137.36263736263734</v>
      </c>
      <c r="J17" s="55">
        <f t="shared" ref="J17:J30" si="14">G17+I17</f>
        <v>141.49486876759602</v>
      </c>
      <c r="K17" s="55">
        <v>100.25</v>
      </c>
      <c r="L17" s="57">
        <f t="shared" si="11"/>
        <v>256.94147800085432</v>
      </c>
      <c r="M17" s="55">
        <v>0</v>
      </c>
      <c r="N17" s="55">
        <f t="shared" si="12"/>
        <v>0</v>
      </c>
      <c r="O17" s="55">
        <f t="shared" ref="O17:O30" si="15">F17+H17+K17+M17</f>
        <v>162.75</v>
      </c>
      <c r="P17" s="55">
        <f t="shared" ref="P17:P30" si="16">J17+L17+N17</f>
        <v>398.43634676845033</v>
      </c>
    </row>
    <row r="18" spans="1:16" ht="24.95" customHeight="1" x14ac:dyDescent="0.25">
      <c r="A18" s="3">
        <v>3</v>
      </c>
      <c r="B18" s="32" t="s">
        <v>125</v>
      </c>
      <c r="C18" s="32" t="s">
        <v>126</v>
      </c>
      <c r="D18" s="18" t="s">
        <v>96</v>
      </c>
      <c r="E18" s="55">
        <v>40.494999999999997</v>
      </c>
      <c r="F18" s="55">
        <f t="shared" si="13"/>
        <v>10.123749999999999</v>
      </c>
      <c r="G18" s="57">
        <f t="shared" si="9"/>
        <v>16.733471074380166</v>
      </c>
      <c r="H18" s="57">
        <v>163.80000000000001</v>
      </c>
      <c r="I18" s="55">
        <v>375</v>
      </c>
      <c r="J18" s="55">
        <f t="shared" si="14"/>
        <v>391.73347107438019</v>
      </c>
      <c r="K18" s="55">
        <v>36.25</v>
      </c>
      <c r="L18" s="57">
        <f t="shared" si="11"/>
        <v>92.909013242204182</v>
      </c>
      <c r="M18" s="55">
        <v>160</v>
      </c>
      <c r="N18" s="55">
        <v>200</v>
      </c>
      <c r="O18" s="55">
        <f t="shared" si="15"/>
        <v>370.17375000000004</v>
      </c>
      <c r="P18" s="55">
        <f t="shared" si="16"/>
        <v>684.64248431658439</v>
      </c>
    </row>
    <row r="19" spans="1:16" ht="24.95" customHeight="1" x14ac:dyDescent="0.25">
      <c r="A19" s="3">
        <v>4</v>
      </c>
      <c r="B19" s="32" t="s">
        <v>127</v>
      </c>
      <c r="C19" s="32" t="s">
        <v>128</v>
      </c>
      <c r="D19" s="18" t="s">
        <v>96</v>
      </c>
      <c r="E19" s="55">
        <v>302.5</v>
      </c>
      <c r="F19" s="55">
        <f t="shared" si="13"/>
        <v>75.625</v>
      </c>
      <c r="G19" s="57">
        <v>125</v>
      </c>
      <c r="H19" s="57">
        <v>0</v>
      </c>
      <c r="I19" s="55">
        <f>H19*$I$18/$H$18</f>
        <v>0</v>
      </c>
      <c r="J19" s="55">
        <f t="shared" si="14"/>
        <v>125</v>
      </c>
      <c r="K19" s="55">
        <v>32.049999999999997</v>
      </c>
      <c r="L19" s="57">
        <f t="shared" si="11"/>
        <v>82.144382742417775</v>
      </c>
      <c r="M19" s="55">
        <v>0</v>
      </c>
      <c r="N19" s="55">
        <f>M19*$N$18/$M$18</f>
        <v>0</v>
      </c>
      <c r="O19" s="55">
        <f t="shared" si="15"/>
        <v>107.675</v>
      </c>
      <c r="P19" s="55">
        <f t="shared" si="16"/>
        <v>207.14438274241778</v>
      </c>
    </row>
    <row r="20" spans="1:16" ht="24.95" customHeight="1" x14ac:dyDescent="0.25">
      <c r="A20" s="3">
        <v>5</v>
      </c>
      <c r="B20" s="32" t="s">
        <v>9</v>
      </c>
      <c r="C20" s="32" t="s">
        <v>10</v>
      </c>
      <c r="D20" s="18" t="s">
        <v>96</v>
      </c>
      <c r="E20" s="55">
        <v>19.100000000000001</v>
      </c>
      <c r="F20" s="55">
        <f t="shared" si="13"/>
        <v>4.7750000000000004</v>
      </c>
      <c r="G20" s="57">
        <f>F20*$G$19/$F$19</f>
        <v>7.8925619834710741</v>
      </c>
      <c r="H20" s="57">
        <v>150.75</v>
      </c>
      <c r="I20" s="55">
        <f t="shared" ref="I20:I30" si="17">H20*$I$18/$H$18</f>
        <v>345.12362637362634</v>
      </c>
      <c r="J20" s="55">
        <f t="shared" si="14"/>
        <v>353.01618835709741</v>
      </c>
      <c r="K20" s="55">
        <v>117.05</v>
      </c>
      <c r="L20" s="57">
        <v>300</v>
      </c>
      <c r="M20" s="55">
        <v>110</v>
      </c>
      <c r="N20" s="55">
        <f t="shared" ref="N20:N30" si="18">M20*$N$18/$M$18</f>
        <v>137.5</v>
      </c>
      <c r="O20" s="55">
        <f t="shared" si="15"/>
        <v>382.57499999999999</v>
      </c>
      <c r="P20" s="55">
        <f t="shared" si="16"/>
        <v>790.51618835709746</v>
      </c>
    </row>
    <row r="21" spans="1:16" ht="24.95" customHeight="1" x14ac:dyDescent="0.25">
      <c r="A21" s="3">
        <v>6</v>
      </c>
      <c r="B21" s="32" t="s">
        <v>129</v>
      </c>
      <c r="C21" s="32" t="s">
        <v>130</v>
      </c>
      <c r="D21" s="18" t="s">
        <v>96</v>
      </c>
      <c r="E21" s="55">
        <v>66.569500000000005</v>
      </c>
      <c r="F21" s="55">
        <f t="shared" si="13"/>
        <v>16.642375000000001</v>
      </c>
      <c r="G21" s="57">
        <f t="shared" ref="G21:G30" si="19">F21*$G$19/$F$19</f>
        <v>27.50805785123967</v>
      </c>
      <c r="H21" s="57">
        <v>60.825000000000003</v>
      </c>
      <c r="I21" s="55">
        <f t="shared" si="17"/>
        <v>139.25137362637361</v>
      </c>
      <c r="J21" s="55">
        <f t="shared" si="14"/>
        <v>166.75943147761328</v>
      </c>
      <c r="K21" s="55">
        <v>29.15</v>
      </c>
      <c r="L21" s="57">
        <f>K21*$L$20/$K$20</f>
        <v>74.711661683041442</v>
      </c>
      <c r="M21" s="55">
        <v>40</v>
      </c>
      <c r="N21" s="55">
        <f t="shared" si="18"/>
        <v>50</v>
      </c>
      <c r="O21" s="55">
        <f t="shared" si="15"/>
        <v>146.61737500000001</v>
      </c>
      <c r="P21" s="55">
        <f t="shared" si="16"/>
        <v>291.47109316065473</v>
      </c>
    </row>
    <row r="22" spans="1:16" ht="24.95" customHeight="1" x14ac:dyDescent="0.25">
      <c r="A22" s="3">
        <v>7</v>
      </c>
      <c r="B22" s="32" t="s">
        <v>51</v>
      </c>
      <c r="C22" s="32" t="s">
        <v>47</v>
      </c>
      <c r="D22" s="18" t="s">
        <v>96</v>
      </c>
      <c r="E22" s="55">
        <v>13.365</v>
      </c>
      <c r="F22" s="55">
        <f t="shared" si="13"/>
        <v>3.3412500000000001</v>
      </c>
      <c r="G22" s="57">
        <f t="shared" si="19"/>
        <v>5.5227272727272725</v>
      </c>
      <c r="H22" s="57">
        <v>64.5</v>
      </c>
      <c r="I22" s="55">
        <f t="shared" si="17"/>
        <v>147.66483516483515</v>
      </c>
      <c r="J22" s="55">
        <f t="shared" si="14"/>
        <v>153.18756243756243</v>
      </c>
      <c r="K22" s="55">
        <v>55.65</v>
      </c>
      <c r="L22" s="57">
        <f t="shared" ref="L22:L30" si="20">K22*$L$20/$K$20</f>
        <v>142.63135412217002</v>
      </c>
      <c r="M22" s="55">
        <v>150</v>
      </c>
      <c r="N22" s="55">
        <f t="shared" si="18"/>
        <v>187.5</v>
      </c>
      <c r="O22" s="55">
        <f t="shared" si="15"/>
        <v>273.49125000000004</v>
      </c>
      <c r="P22" s="55">
        <f t="shared" si="16"/>
        <v>483.31891655973243</v>
      </c>
    </row>
    <row r="23" spans="1:16" ht="24.95" customHeight="1" x14ac:dyDescent="0.25">
      <c r="A23" s="3">
        <v>8</v>
      </c>
      <c r="B23" s="32" t="s">
        <v>13</v>
      </c>
      <c r="C23" s="32" t="s">
        <v>134</v>
      </c>
      <c r="D23" s="18" t="s">
        <v>96</v>
      </c>
      <c r="E23" s="55">
        <v>212.5</v>
      </c>
      <c r="F23" s="55">
        <f t="shared" si="13"/>
        <v>53.125</v>
      </c>
      <c r="G23" s="57">
        <f t="shared" si="19"/>
        <v>87.809917355371894</v>
      </c>
      <c r="H23" s="57">
        <v>0</v>
      </c>
      <c r="I23" s="55">
        <f t="shared" si="17"/>
        <v>0</v>
      </c>
      <c r="J23" s="55">
        <f t="shared" si="14"/>
        <v>87.809917355371894</v>
      </c>
      <c r="K23" s="55">
        <v>5</v>
      </c>
      <c r="L23" s="57">
        <f t="shared" si="20"/>
        <v>12.815036309269543</v>
      </c>
      <c r="M23" s="55">
        <v>40</v>
      </c>
      <c r="N23" s="55">
        <f t="shared" si="18"/>
        <v>50</v>
      </c>
      <c r="O23" s="55">
        <f t="shared" si="15"/>
        <v>98.125</v>
      </c>
      <c r="P23" s="55">
        <f t="shared" si="16"/>
        <v>150.62495366464145</v>
      </c>
    </row>
    <row r="24" spans="1:16" ht="24.95" customHeight="1" x14ac:dyDescent="0.25">
      <c r="A24" s="3">
        <v>9</v>
      </c>
      <c r="B24" s="32" t="s">
        <v>52</v>
      </c>
      <c r="C24" s="32" t="s">
        <v>48</v>
      </c>
      <c r="D24" s="18" t="s">
        <v>96</v>
      </c>
      <c r="E24" s="55">
        <v>201.25</v>
      </c>
      <c r="F24" s="55">
        <f t="shared" si="13"/>
        <v>50.3125</v>
      </c>
      <c r="G24" s="57">
        <f t="shared" si="19"/>
        <v>83.161157024793383</v>
      </c>
      <c r="H24" s="57">
        <v>0</v>
      </c>
      <c r="I24" s="55">
        <f t="shared" si="17"/>
        <v>0</v>
      </c>
      <c r="J24" s="55">
        <f t="shared" si="14"/>
        <v>83.161157024793383</v>
      </c>
      <c r="K24" s="55">
        <v>37.6</v>
      </c>
      <c r="L24" s="57">
        <f t="shared" si="20"/>
        <v>96.369073045706969</v>
      </c>
      <c r="M24" s="55">
        <v>50</v>
      </c>
      <c r="N24" s="55">
        <f t="shared" si="18"/>
        <v>62.5</v>
      </c>
      <c r="O24" s="55">
        <f t="shared" si="15"/>
        <v>137.91249999999999</v>
      </c>
      <c r="P24" s="55">
        <f t="shared" si="16"/>
        <v>242.03023007050035</v>
      </c>
    </row>
    <row r="25" spans="1:16" ht="24.95" customHeight="1" x14ac:dyDescent="0.25">
      <c r="A25" s="3">
        <v>10</v>
      </c>
      <c r="B25" s="32" t="s">
        <v>95</v>
      </c>
      <c r="C25" s="32" t="s">
        <v>94</v>
      </c>
      <c r="D25" s="18" t="s">
        <v>96</v>
      </c>
      <c r="E25" s="55">
        <v>59.5</v>
      </c>
      <c r="F25" s="55">
        <f t="shared" si="13"/>
        <v>14.875</v>
      </c>
      <c r="G25" s="57">
        <f t="shared" si="19"/>
        <v>24.58677685950413</v>
      </c>
      <c r="H25" s="57">
        <v>0</v>
      </c>
      <c r="I25" s="55">
        <f t="shared" si="17"/>
        <v>0</v>
      </c>
      <c r="J25" s="55">
        <f t="shared" si="14"/>
        <v>24.58677685950413</v>
      </c>
      <c r="K25" s="55">
        <v>3.75</v>
      </c>
      <c r="L25" s="57">
        <f t="shared" si="20"/>
        <v>9.6112772319521582</v>
      </c>
      <c r="M25" s="55">
        <v>0</v>
      </c>
      <c r="N25" s="55">
        <f t="shared" si="18"/>
        <v>0</v>
      </c>
      <c r="O25" s="55">
        <f t="shared" si="15"/>
        <v>18.625</v>
      </c>
      <c r="P25" s="55">
        <f t="shared" si="16"/>
        <v>34.198054091456285</v>
      </c>
    </row>
    <row r="26" spans="1:16" ht="24.95" customHeight="1" x14ac:dyDescent="0.25">
      <c r="A26" s="3">
        <v>11</v>
      </c>
      <c r="B26" s="32" t="s">
        <v>101</v>
      </c>
      <c r="C26" s="32" t="s">
        <v>102</v>
      </c>
      <c r="D26" s="18" t="s">
        <v>96</v>
      </c>
      <c r="E26" s="55">
        <v>45</v>
      </c>
      <c r="F26" s="55">
        <f t="shared" si="13"/>
        <v>11.25</v>
      </c>
      <c r="G26" s="57">
        <f t="shared" si="19"/>
        <v>18.595041322314049</v>
      </c>
      <c r="H26" s="57">
        <v>81.900000000000006</v>
      </c>
      <c r="I26" s="55">
        <f t="shared" si="17"/>
        <v>187.5</v>
      </c>
      <c r="J26" s="55">
        <f t="shared" si="14"/>
        <v>206.09504132231405</v>
      </c>
      <c r="K26" s="55">
        <v>56.95</v>
      </c>
      <c r="L26" s="57">
        <f t="shared" si="20"/>
        <v>145.9632635625801</v>
      </c>
      <c r="M26" s="55">
        <v>0</v>
      </c>
      <c r="N26" s="55">
        <f t="shared" si="18"/>
        <v>0</v>
      </c>
      <c r="O26" s="55">
        <f t="shared" si="15"/>
        <v>150.10000000000002</v>
      </c>
      <c r="P26" s="55">
        <f t="shared" si="16"/>
        <v>352.05830488489414</v>
      </c>
    </row>
    <row r="27" spans="1:16" ht="24.95" customHeight="1" x14ac:dyDescent="0.25">
      <c r="A27" s="3">
        <v>12</v>
      </c>
      <c r="B27" s="32" t="s">
        <v>137</v>
      </c>
      <c r="C27" s="32" t="s">
        <v>138</v>
      </c>
      <c r="D27" s="18" t="s">
        <v>96</v>
      </c>
      <c r="E27" s="55">
        <v>200</v>
      </c>
      <c r="F27" s="55">
        <f t="shared" si="13"/>
        <v>50</v>
      </c>
      <c r="G27" s="57">
        <f t="shared" si="19"/>
        <v>82.644628099173559</v>
      </c>
      <c r="H27" s="57">
        <v>0</v>
      </c>
      <c r="I27" s="55">
        <f t="shared" si="17"/>
        <v>0</v>
      </c>
      <c r="J27" s="55">
        <f t="shared" si="14"/>
        <v>82.644628099173559</v>
      </c>
      <c r="K27" s="55">
        <v>0</v>
      </c>
      <c r="L27" s="57">
        <f t="shared" si="20"/>
        <v>0</v>
      </c>
      <c r="M27" s="55">
        <v>0</v>
      </c>
      <c r="N27" s="55">
        <f t="shared" si="18"/>
        <v>0</v>
      </c>
      <c r="O27" s="55">
        <f t="shared" si="15"/>
        <v>50</v>
      </c>
      <c r="P27" s="55">
        <f t="shared" si="16"/>
        <v>82.644628099173559</v>
      </c>
    </row>
    <row r="28" spans="1:16" ht="24.95" customHeight="1" x14ac:dyDescent="0.25">
      <c r="A28" s="3">
        <v>13</v>
      </c>
      <c r="B28" s="32" t="s">
        <v>103</v>
      </c>
      <c r="C28" s="32" t="s">
        <v>104</v>
      </c>
      <c r="D28" s="18" t="s">
        <v>96</v>
      </c>
      <c r="E28" s="55">
        <v>10</v>
      </c>
      <c r="F28" s="55">
        <f t="shared" si="13"/>
        <v>2.5</v>
      </c>
      <c r="G28" s="57">
        <f t="shared" si="19"/>
        <v>4.1322314049586772</v>
      </c>
      <c r="H28" s="57">
        <v>64.05</v>
      </c>
      <c r="I28" s="55">
        <f t="shared" si="17"/>
        <v>146.63461538461539</v>
      </c>
      <c r="J28" s="55">
        <f t="shared" si="14"/>
        <v>150.76684678957406</v>
      </c>
      <c r="K28" s="55">
        <v>55.65</v>
      </c>
      <c r="L28" s="57">
        <f t="shared" si="20"/>
        <v>142.63135412217002</v>
      </c>
      <c r="M28" s="55">
        <v>50</v>
      </c>
      <c r="N28" s="55">
        <f t="shared" si="18"/>
        <v>62.5</v>
      </c>
      <c r="O28" s="55">
        <f t="shared" si="15"/>
        <v>172.2</v>
      </c>
      <c r="P28" s="55">
        <f t="shared" si="16"/>
        <v>355.89820091174408</v>
      </c>
    </row>
    <row r="29" spans="1:16" ht="24.95" customHeight="1" x14ac:dyDescent="0.25">
      <c r="A29" s="3">
        <v>14</v>
      </c>
      <c r="B29" s="32" t="s">
        <v>89</v>
      </c>
      <c r="C29" s="32" t="s">
        <v>88</v>
      </c>
      <c r="D29" s="18" t="s">
        <v>96</v>
      </c>
      <c r="E29" s="55">
        <v>136.19999999999999</v>
      </c>
      <c r="F29" s="55">
        <f t="shared" si="13"/>
        <v>34.049999999999997</v>
      </c>
      <c r="G29" s="57">
        <f t="shared" si="19"/>
        <v>56.280991735537192</v>
      </c>
      <c r="H29" s="57">
        <v>60</v>
      </c>
      <c r="I29" s="55">
        <f t="shared" si="17"/>
        <v>137.36263736263734</v>
      </c>
      <c r="J29" s="55">
        <f t="shared" si="14"/>
        <v>193.64362909817453</v>
      </c>
      <c r="K29" s="55">
        <v>27.5</v>
      </c>
      <c r="L29" s="57">
        <f t="shared" si="20"/>
        <v>70.482699700982494</v>
      </c>
      <c r="M29" s="55">
        <v>140</v>
      </c>
      <c r="N29" s="55">
        <f t="shared" si="18"/>
        <v>175</v>
      </c>
      <c r="O29" s="55">
        <f t="shared" si="15"/>
        <v>261.55</v>
      </c>
      <c r="P29" s="55">
        <f t="shared" si="16"/>
        <v>439.12632879915702</v>
      </c>
    </row>
    <row r="30" spans="1:16" ht="24.95" customHeight="1" x14ac:dyDescent="0.25">
      <c r="A30" s="3">
        <v>15</v>
      </c>
      <c r="B30" s="32" t="s">
        <v>109</v>
      </c>
      <c r="C30" s="32" t="s">
        <v>110</v>
      </c>
      <c r="D30" s="18" t="s">
        <v>96</v>
      </c>
      <c r="E30" s="55">
        <v>10</v>
      </c>
      <c r="F30" s="55">
        <f t="shared" si="13"/>
        <v>2.5</v>
      </c>
      <c r="G30" s="57">
        <f t="shared" si="19"/>
        <v>4.1322314049586772</v>
      </c>
      <c r="H30" s="55">
        <v>0</v>
      </c>
      <c r="I30" s="55">
        <f t="shared" si="17"/>
        <v>0</v>
      </c>
      <c r="J30" s="55">
        <f t="shared" si="14"/>
        <v>4.1322314049586772</v>
      </c>
      <c r="K30" s="55">
        <v>29</v>
      </c>
      <c r="L30" s="57">
        <f t="shared" si="20"/>
        <v>74.327210593763354</v>
      </c>
      <c r="M30" s="55">
        <v>110</v>
      </c>
      <c r="N30" s="55">
        <f t="shared" si="18"/>
        <v>137.5</v>
      </c>
      <c r="O30" s="55">
        <f t="shared" si="15"/>
        <v>141.5</v>
      </c>
      <c r="P30" s="55">
        <f t="shared" si="16"/>
        <v>215.95944199872201</v>
      </c>
    </row>
    <row r="32" spans="1:16" ht="15.75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</row>
  </sheetData>
  <sheetProtection algorithmName="SHA-512" hashValue="eMwxbpxnCZcb0NuWMwsjJZf0IjEFWQbudeTR4AFIaM7tDA4f7mhdByGmQuv2pUiQ6SKoACX3G+mJYIvwGK+HmQ==" saltValue="cID1HXCf0h3dVsoJWyFklQ==" spinCount="100000" sheet="1" objects="1" scenarios="1"/>
  <mergeCells count="11">
    <mergeCell ref="A1:O1"/>
    <mergeCell ref="E4:I4"/>
    <mergeCell ref="K4:L4"/>
    <mergeCell ref="M4:N4"/>
    <mergeCell ref="A32:O32"/>
    <mergeCell ref="K14:L14"/>
    <mergeCell ref="A5:D5"/>
    <mergeCell ref="M14:N14"/>
    <mergeCell ref="A13:O13"/>
    <mergeCell ref="A15:D15"/>
    <mergeCell ref="E14:I14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"/>
  <sheetViews>
    <sheetView zoomScaleNormal="100" workbookViewId="0">
      <selection activeCell="N15" sqref="N15"/>
    </sheetView>
  </sheetViews>
  <sheetFormatPr defaultColWidth="8.5703125"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6.42578125" style="7" customWidth="1"/>
    <col min="5" max="5" width="9.5703125" style="7" customWidth="1"/>
    <col min="6" max="8" width="9.28515625" style="7" customWidth="1"/>
    <col min="9" max="9" width="9.28515625" style="20" customWidth="1"/>
    <col min="10" max="10" width="9.140625" style="20" customWidth="1"/>
    <col min="11" max="11" width="9.140625" style="7" customWidth="1"/>
    <col min="12" max="12" width="9.140625" style="20" customWidth="1"/>
    <col min="13" max="13" width="9.140625" style="7" customWidth="1"/>
    <col min="14" max="14" width="11.28515625" style="20" customWidth="1"/>
    <col min="15" max="15" width="11.7109375" style="7" customWidth="1"/>
    <col min="16" max="16" width="12.42578125" style="7" customWidth="1"/>
  </cols>
  <sheetData>
    <row r="1" spans="1:16" s="23" customFormat="1" ht="30" customHeight="1" x14ac:dyDescent="0.25">
      <c r="A1" s="66" t="s">
        <v>143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7"/>
    </row>
    <row r="2" spans="1:16" ht="30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6" ht="49.5" customHeight="1" x14ac:dyDescent="0.25">
      <c r="A3" s="30" t="s">
        <v>40</v>
      </c>
      <c r="B3" s="10" t="s">
        <v>21</v>
      </c>
      <c r="C3" s="31" t="s">
        <v>39</v>
      </c>
      <c r="D3" s="6" t="s">
        <v>22</v>
      </c>
      <c r="E3" s="69" t="s">
        <v>23</v>
      </c>
      <c r="F3" s="69"/>
      <c r="G3" s="69"/>
      <c r="H3" s="69"/>
      <c r="I3" s="69"/>
      <c r="J3" s="10"/>
      <c r="K3" s="69" t="s">
        <v>24</v>
      </c>
      <c r="L3" s="69"/>
      <c r="M3" s="69" t="s">
        <v>25</v>
      </c>
      <c r="N3" s="69"/>
      <c r="O3" s="10"/>
      <c r="P3" s="9"/>
    </row>
    <row r="4" spans="1:16" ht="63.6" customHeight="1" x14ac:dyDescent="0.25">
      <c r="A4" s="68" t="s">
        <v>42</v>
      </c>
      <c r="B4" s="68"/>
      <c r="C4" s="68"/>
      <c r="D4" s="68"/>
      <c r="E4" s="12" t="s">
        <v>27</v>
      </c>
      <c r="F4" s="12" t="s">
        <v>28</v>
      </c>
      <c r="G4" s="12" t="s">
        <v>29</v>
      </c>
      <c r="H4" s="12" t="s">
        <v>30</v>
      </c>
      <c r="I4" s="13" t="s">
        <v>31</v>
      </c>
      <c r="J4" s="14" t="s">
        <v>32</v>
      </c>
      <c r="K4" s="12" t="s">
        <v>27</v>
      </c>
      <c r="L4" s="15" t="s">
        <v>33</v>
      </c>
      <c r="M4" s="12" t="s">
        <v>34</v>
      </c>
      <c r="N4" s="12" t="s">
        <v>37</v>
      </c>
      <c r="O4" s="10" t="s">
        <v>26</v>
      </c>
      <c r="P4" s="10" t="s">
        <v>35</v>
      </c>
    </row>
    <row r="5" spans="1:16" ht="29.25" customHeight="1" x14ac:dyDescent="0.25">
      <c r="A5" s="3">
        <v>1</v>
      </c>
      <c r="B5" s="24" t="s">
        <v>63</v>
      </c>
      <c r="C5" s="17" t="s">
        <v>58</v>
      </c>
      <c r="D5" s="18" t="s">
        <v>116</v>
      </c>
      <c r="E5" s="55">
        <v>181.22499999999999</v>
      </c>
      <c r="F5" s="55">
        <f t="shared" ref="F5:F15" si="0">E5/4</f>
        <v>45.306249999999999</v>
      </c>
      <c r="G5" s="55">
        <f t="shared" ref="G5:G6" si="1">F5*$G$7/$F$7</f>
        <v>80.508662816525984</v>
      </c>
      <c r="H5" s="55">
        <v>0</v>
      </c>
      <c r="I5" s="55">
        <f t="shared" ref="I5:I10" si="2">H5*$I$11/$H$11</f>
        <v>0</v>
      </c>
      <c r="J5" s="55">
        <f>G5+I5</f>
        <v>80.508662816525984</v>
      </c>
      <c r="K5" s="55">
        <v>33.799999999999997</v>
      </c>
      <c r="L5" s="55">
        <f>K5*$L$10/$K$10</f>
        <v>91.228070175438589</v>
      </c>
      <c r="M5" s="55">
        <v>150</v>
      </c>
      <c r="N5" s="55">
        <v>200</v>
      </c>
      <c r="O5" s="55">
        <f>F5+H5+K5+M5</f>
        <v>229.10624999999999</v>
      </c>
      <c r="P5" s="55">
        <f>J5+L5+N5</f>
        <v>371.73673299196457</v>
      </c>
    </row>
    <row r="6" spans="1:16" ht="29.25" customHeight="1" x14ac:dyDescent="0.25">
      <c r="A6" s="3">
        <v>2</v>
      </c>
      <c r="B6" s="24" t="s">
        <v>50</v>
      </c>
      <c r="C6" s="17" t="s">
        <v>46</v>
      </c>
      <c r="D6" s="18" t="s">
        <v>116</v>
      </c>
      <c r="E6" s="55">
        <v>147.5</v>
      </c>
      <c r="F6" s="55">
        <f t="shared" si="0"/>
        <v>36.875</v>
      </c>
      <c r="G6" s="55">
        <f t="shared" si="1"/>
        <v>65.526432696579292</v>
      </c>
      <c r="H6" s="55">
        <v>0</v>
      </c>
      <c r="I6" s="55">
        <f t="shared" si="2"/>
        <v>0</v>
      </c>
      <c r="J6" s="55">
        <f t="shared" ref="J6:J15" si="3">G6+I6</f>
        <v>65.526432696579292</v>
      </c>
      <c r="K6" s="55">
        <v>65.650000000000006</v>
      </c>
      <c r="L6" s="55">
        <f t="shared" ref="L6:L15" si="4">K6*$L$10/$K$10</f>
        <v>177.19298245614033</v>
      </c>
      <c r="M6" s="55">
        <v>80</v>
      </c>
      <c r="N6" s="55">
        <f>M6*$N$5/$M$5</f>
        <v>106.66666666666667</v>
      </c>
      <c r="O6" s="55">
        <f t="shared" ref="O6:O15" si="5">F6+H6+K6+M6</f>
        <v>182.52500000000001</v>
      </c>
      <c r="P6" s="55">
        <f t="shared" ref="P6:P15" si="6">J6+L6+N6</f>
        <v>349.38608181938628</v>
      </c>
    </row>
    <row r="7" spans="1:16" ht="29.25" customHeight="1" x14ac:dyDescent="0.25">
      <c r="A7" s="3">
        <v>3</v>
      </c>
      <c r="B7" s="24" t="s">
        <v>62</v>
      </c>
      <c r="C7" s="17" t="s">
        <v>57</v>
      </c>
      <c r="D7" s="18" t="s">
        <v>116</v>
      </c>
      <c r="E7" s="55">
        <v>281.375</v>
      </c>
      <c r="F7" s="55">
        <f t="shared" si="0"/>
        <v>70.34375</v>
      </c>
      <c r="G7" s="55">
        <v>125</v>
      </c>
      <c r="H7" s="55">
        <v>0</v>
      </c>
      <c r="I7" s="55">
        <f t="shared" si="2"/>
        <v>0</v>
      </c>
      <c r="J7" s="55">
        <f t="shared" si="3"/>
        <v>125</v>
      </c>
      <c r="K7" s="55">
        <v>0</v>
      </c>
      <c r="L7" s="55">
        <f t="shared" si="4"/>
        <v>0</v>
      </c>
      <c r="M7" s="55">
        <v>160</v>
      </c>
      <c r="N7" s="55">
        <f t="shared" ref="N7:N15" si="7">M7*$N$5/$M$5</f>
        <v>213.33333333333334</v>
      </c>
      <c r="O7" s="55">
        <f t="shared" si="5"/>
        <v>230.34375</v>
      </c>
      <c r="P7" s="55">
        <f t="shared" si="6"/>
        <v>338.33333333333337</v>
      </c>
    </row>
    <row r="8" spans="1:16" ht="29.25" customHeight="1" x14ac:dyDescent="0.25">
      <c r="A8" s="3">
        <v>4</v>
      </c>
      <c r="B8" s="24" t="s">
        <v>69</v>
      </c>
      <c r="C8" s="17" t="s">
        <v>68</v>
      </c>
      <c r="D8" s="18" t="s">
        <v>116</v>
      </c>
      <c r="E8" s="55">
        <v>113.69499999999999</v>
      </c>
      <c r="F8" s="55">
        <f t="shared" si="0"/>
        <v>28.423749999999998</v>
      </c>
      <c r="G8" s="55">
        <f>F8*$G$7/$F$7</f>
        <v>50.508662816525991</v>
      </c>
      <c r="H8" s="55">
        <v>0</v>
      </c>
      <c r="I8" s="55">
        <f t="shared" si="2"/>
        <v>0</v>
      </c>
      <c r="J8" s="55">
        <f t="shared" si="3"/>
        <v>50.508662816525991</v>
      </c>
      <c r="K8" s="55">
        <v>3.4</v>
      </c>
      <c r="L8" s="55">
        <f t="shared" si="4"/>
        <v>9.1767881241565448</v>
      </c>
      <c r="M8" s="55">
        <v>40</v>
      </c>
      <c r="N8" s="55">
        <f t="shared" si="7"/>
        <v>53.333333333333336</v>
      </c>
      <c r="O8" s="55">
        <f t="shared" si="5"/>
        <v>71.82374999999999</v>
      </c>
      <c r="P8" s="55">
        <f t="shared" si="6"/>
        <v>113.01878427401587</v>
      </c>
    </row>
    <row r="9" spans="1:16" ht="29.25" customHeight="1" x14ac:dyDescent="0.25">
      <c r="A9" s="3">
        <v>6</v>
      </c>
      <c r="B9" s="24" t="s">
        <v>60</v>
      </c>
      <c r="C9" s="17" t="s">
        <v>55</v>
      </c>
      <c r="D9" s="18" t="s">
        <v>116</v>
      </c>
      <c r="E9" s="55">
        <v>9.25</v>
      </c>
      <c r="F9" s="55">
        <f t="shared" si="0"/>
        <v>2.3125</v>
      </c>
      <c r="G9" s="55">
        <f t="shared" ref="G9:G15" si="8">F9*$G$7/$F$7</f>
        <v>4.1092847623278539</v>
      </c>
      <c r="H9" s="55">
        <v>31.95</v>
      </c>
      <c r="I9" s="55">
        <f t="shared" si="2"/>
        <v>89.747191011235955</v>
      </c>
      <c r="J9" s="55">
        <f t="shared" si="3"/>
        <v>93.856475773563815</v>
      </c>
      <c r="K9" s="55">
        <v>40.200000000000003</v>
      </c>
      <c r="L9" s="55">
        <f t="shared" si="4"/>
        <v>108.50202429149797</v>
      </c>
      <c r="M9" s="55">
        <v>40</v>
      </c>
      <c r="N9" s="55">
        <f t="shared" si="7"/>
        <v>53.333333333333336</v>
      </c>
      <c r="O9" s="55">
        <f t="shared" si="5"/>
        <v>114.46250000000001</v>
      </c>
      <c r="P9" s="55">
        <f t="shared" si="6"/>
        <v>255.69183339839512</v>
      </c>
    </row>
    <row r="10" spans="1:16" ht="29.25" customHeight="1" x14ac:dyDescent="0.25">
      <c r="A10" s="3">
        <v>7</v>
      </c>
      <c r="B10" s="24" t="s">
        <v>71</v>
      </c>
      <c r="C10" s="17" t="s">
        <v>70</v>
      </c>
      <c r="D10" s="18" t="s">
        <v>116</v>
      </c>
      <c r="E10" s="55">
        <v>65.400000000000006</v>
      </c>
      <c r="F10" s="55">
        <f t="shared" si="0"/>
        <v>16.350000000000001</v>
      </c>
      <c r="G10" s="55">
        <f t="shared" si="8"/>
        <v>29.053753887161264</v>
      </c>
      <c r="H10" s="55">
        <v>30</v>
      </c>
      <c r="I10" s="55">
        <f t="shared" si="2"/>
        <v>84.269662921348313</v>
      </c>
      <c r="J10" s="55">
        <f t="shared" si="3"/>
        <v>113.32341680850958</v>
      </c>
      <c r="K10" s="55">
        <v>111.15</v>
      </c>
      <c r="L10" s="55">
        <v>300</v>
      </c>
      <c r="M10" s="55">
        <v>20</v>
      </c>
      <c r="N10" s="55">
        <f t="shared" si="7"/>
        <v>26.666666666666668</v>
      </c>
      <c r="O10" s="55">
        <f t="shared" si="5"/>
        <v>177.5</v>
      </c>
      <c r="P10" s="55">
        <f t="shared" si="6"/>
        <v>439.99008347517628</v>
      </c>
    </row>
    <row r="11" spans="1:16" ht="29.25" customHeight="1" x14ac:dyDescent="0.25">
      <c r="A11" s="3">
        <v>8</v>
      </c>
      <c r="B11" s="24" t="s">
        <v>73</v>
      </c>
      <c r="C11" s="17" t="s">
        <v>72</v>
      </c>
      <c r="D11" s="18" t="s">
        <v>116</v>
      </c>
      <c r="E11" s="55">
        <v>10</v>
      </c>
      <c r="F11" s="55">
        <f t="shared" si="0"/>
        <v>2.5</v>
      </c>
      <c r="G11" s="55">
        <f t="shared" si="8"/>
        <v>4.4424700133274104</v>
      </c>
      <c r="H11" s="55">
        <v>133.5</v>
      </c>
      <c r="I11" s="55">
        <v>375</v>
      </c>
      <c r="J11" s="55">
        <f t="shared" si="3"/>
        <v>379.44247001332741</v>
      </c>
      <c r="K11" s="55">
        <v>61.05</v>
      </c>
      <c r="L11" s="55">
        <f t="shared" si="4"/>
        <v>164.77732793522267</v>
      </c>
      <c r="M11" s="55">
        <v>30</v>
      </c>
      <c r="N11" s="55">
        <f t="shared" si="7"/>
        <v>40</v>
      </c>
      <c r="O11" s="55">
        <f t="shared" si="5"/>
        <v>227.05</v>
      </c>
      <c r="P11" s="55">
        <f t="shared" si="6"/>
        <v>584.21979794855008</v>
      </c>
    </row>
    <row r="12" spans="1:16" ht="29.25" customHeight="1" x14ac:dyDescent="0.25">
      <c r="A12" s="3">
        <v>9</v>
      </c>
      <c r="B12" s="24" t="s">
        <v>61</v>
      </c>
      <c r="C12" s="17" t="s">
        <v>56</v>
      </c>
      <c r="D12" s="18" t="s">
        <v>116</v>
      </c>
      <c r="E12" s="55">
        <v>122.5</v>
      </c>
      <c r="F12" s="55">
        <f t="shared" si="0"/>
        <v>30.625</v>
      </c>
      <c r="G12" s="55">
        <f t="shared" si="8"/>
        <v>54.42025766326077</v>
      </c>
      <c r="H12" s="55">
        <v>0</v>
      </c>
      <c r="I12" s="55">
        <f>H12*$I$11/$H$11</f>
        <v>0</v>
      </c>
      <c r="J12" s="55">
        <f t="shared" si="3"/>
        <v>54.42025766326077</v>
      </c>
      <c r="K12" s="55">
        <v>0</v>
      </c>
      <c r="L12" s="55">
        <f t="shared" si="4"/>
        <v>0</v>
      </c>
      <c r="M12" s="55">
        <v>30</v>
      </c>
      <c r="N12" s="55">
        <f t="shared" si="7"/>
        <v>40</v>
      </c>
      <c r="O12" s="55">
        <f t="shared" si="5"/>
        <v>60.625</v>
      </c>
      <c r="P12" s="55">
        <f t="shared" si="6"/>
        <v>94.42025766326077</v>
      </c>
    </row>
    <row r="13" spans="1:16" ht="29.25" customHeight="1" x14ac:dyDescent="0.25">
      <c r="A13" s="3">
        <v>10</v>
      </c>
      <c r="B13" s="24" t="s">
        <v>75</v>
      </c>
      <c r="C13" s="17" t="s">
        <v>74</v>
      </c>
      <c r="D13" s="18" t="s">
        <v>116</v>
      </c>
      <c r="E13" s="55">
        <v>15.84</v>
      </c>
      <c r="F13" s="55">
        <f t="shared" si="0"/>
        <v>3.96</v>
      </c>
      <c r="G13" s="55">
        <f t="shared" si="8"/>
        <v>7.0368725011106177</v>
      </c>
      <c r="H13" s="55">
        <v>84.45</v>
      </c>
      <c r="I13" s="55">
        <f t="shared" ref="I13:I15" si="9">H13*$I$11/$H$11</f>
        <v>237.21910112359549</v>
      </c>
      <c r="J13" s="55">
        <f t="shared" si="3"/>
        <v>244.25597362470612</v>
      </c>
      <c r="K13" s="55">
        <v>58.9</v>
      </c>
      <c r="L13" s="55">
        <f t="shared" si="4"/>
        <v>158.97435897435898</v>
      </c>
      <c r="M13" s="55">
        <v>40</v>
      </c>
      <c r="N13" s="55">
        <f t="shared" si="7"/>
        <v>53.333333333333336</v>
      </c>
      <c r="O13" s="55">
        <f t="shared" si="5"/>
        <v>187.31</v>
      </c>
      <c r="P13" s="55">
        <f t="shared" si="6"/>
        <v>456.56366593239841</v>
      </c>
    </row>
    <row r="14" spans="1:16" ht="29.25" customHeight="1" x14ac:dyDescent="0.25">
      <c r="A14" s="3">
        <v>11</v>
      </c>
      <c r="B14" s="24" t="s">
        <v>77</v>
      </c>
      <c r="C14" s="17" t="s">
        <v>76</v>
      </c>
      <c r="D14" s="18" t="s">
        <v>116</v>
      </c>
      <c r="E14" s="55">
        <v>111.37</v>
      </c>
      <c r="F14" s="55">
        <f t="shared" si="0"/>
        <v>27.842500000000001</v>
      </c>
      <c r="G14" s="55">
        <f t="shared" si="8"/>
        <v>49.475788538427366</v>
      </c>
      <c r="H14" s="55">
        <v>75</v>
      </c>
      <c r="I14" s="55">
        <f t="shared" si="9"/>
        <v>210.67415730337078</v>
      </c>
      <c r="J14" s="55">
        <f t="shared" si="3"/>
        <v>260.14994584179817</v>
      </c>
      <c r="K14" s="55">
        <v>106.3</v>
      </c>
      <c r="L14" s="55">
        <f t="shared" si="4"/>
        <v>286.90958164642376</v>
      </c>
      <c r="M14" s="55">
        <v>0</v>
      </c>
      <c r="N14" s="55">
        <f t="shared" si="7"/>
        <v>0</v>
      </c>
      <c r="O14" s="55">
        <f t="shared" si="5"/>
        <v>209.14249999999998</v>
      </c>
      <c r="P14" s="55">
        <f t="shared" si="6"/>
        <v>547.05952748822187</v>
      </c>
    </row>
    <row r="15" spans="1:16" ht="29.25" customHeight="1" x14ac:dyDescent="0.25">
      <c r="A15" s="3">
        <v>13</v>
      </c>
      <c r="B15" s="24" t="s">
        <v>67</v>
      </c>
      <c r="C15" s="17" t="s">
        <v>66</v>
      </c>
      <c r="D15" s="18" t="s">
        <v>116</v>
      </c>
      <c r="E15" s="55">
        <v>108.42</v>
      </c>
      <c r="F15" s="55">
        <f t="shared" si="0"/>
        <v>27.105</v>
      </c>
      <c r="G15" s="55">
        <f t="shared" si="8"/>
        <v>48.165259884495782</v>
      </c>
      <c r="H15" s="55">
        <v>0</v>
      </c>
      <c r="I15" s="55">
        <f t="shared" si="9"/>
        <v>0</v>
      </c>
      <c r="J15" s="55">
        <f t="shared" si="3"/>
        <v>48.165259884495782</v>
      </c>
      <c r="K15" s="55">
        <v>40.200000000000003</v>
      </c>
      <c r="L15" s="55">
        <f t="shared" si="4"/>
        <v>108.50202429149797</v>
      </c>
      <c r="M15" s="55">
        <v>40</v>
      </c>
      <c r="N15" s="55">
        <f t="shared" si="7"/>
        <v>53.333333333333336</v>
      </c>
      <c r="O15" s="55">
        <f t="shared" si="5"/>
        <v>107.30500000000001</v>
      </c>
      <c r="P15" s="55">
        <f t="shared" si="6"/>
        <v>210.0006175093271</v>
      </c>
    </row>
  </sheetData>
  <sheetProtection algorithmName="SHA-512" hashValue="vgk2G5jXpc04FCGafp0S0Q3P1n4OqE1WiKbbwZRj32fZ2qssEBwLu0EnP0nmG+lEEbYJSGylil142GfkBz8k1Q==" saltValue="vOUyEvBGIH8iiO0iEAwufw==" spinCount="100000" sheet="1" objects="1" scenarios="1"/>
  <mergeCells count="6">
    <mergeCell ref="A4:D4"/>
    <mergeCell ref="A1:O1"/>
    <mergeCell ref="E3:I3"/>
    <mergeCell ref="K3:L3"/>
    <mergeCell ref="M3:N3"/>
    <mergeCell ref="A2:O2"/>
  </mergeCells>
  <phoneticPr fontId="9" type="noConversion"/>
  <pageMargins left="0.7" right="0.7" top="0.75" bottom="0.75" header="0.51180555555555496" footer="0.51180555555555496"/>
  <pageSetup paperSize="9" scale="75" firstPageNumber="0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6"/>
  <sheetViews>
    <sheetView zoomScaleNormal="100" workbookViewId="0">
      <selection activeCell="Q1" sqref="Q1:R1048576"/>
    </sheetView>
  </sheetViews>
  <sheetFormatPr defaultColWidth="8.5703125"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20.28515625" style="7" customWidth="1"/>
    <col min="5" max="5" width="9.5703125" style="7" customWidth="1"/>
    <col min="6" max="8" width="9.28515625" style="7" customWidth="1"/>
    <col min="9" max="9" width="9.28515625" style="20" customWidth="1"/>
    <col min="10" max="10" width="9.140625" style="20" customWidth="1"/>
    <col min="11" max="11" width="9.140625" style="7" customWidth="1"/>
    <col min="12" max="12" width="9.140625" style="20" customWidth="1"/>
    <col min="13" max="13" width="9.140625" style="7" customWidth="1"/>
    <col min="14" max="14" width="11.28515625" style="20" customWidth="1"/>
    <col min="15" max="15" width="11.7109375" style="7" customWidth="1"/>
    <col min="16" max="16" width="12.42578125" style="7" customWidth="1"/>
  </cols>
  <sheetData>
    <row r="1" spans="1:16" s="23" customFormat="1" ht="39" customHeight="1" x14ac:dyDescent="0.25">
      <c r="A1" s="66" t="s">
        <v>144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7"/>
    </row>
    <row r="2" spans="1:16" ht="19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6" ht="46.5" customHeight="1" x14ac:dyDescent="0.25">
      <c r="A3" s="4" t="s">
        <v>40</v>
      </c>
      <c r="B3" s="10" t="s">
        <v>21</v>
      </c>
      <c r="C3" s="31" t="s">
        <v>39</v>
      </c>
      <c r="D3" s="6" t="s">
        <v>22</v>
      </c>
      <c r="E3" s="69" t="s">
        <v>23</v>
      </c>
      <c r="F3" s="69"/>
      <c r="G3" s="69"/>
      <c r="H3" s="69"/>
      <c r="I3" s="69"/>
      <c r="J3" s="10"/>
      <c r="K3" s="69" t="s">
        <v>24</v>
      </c>
      <c r="L3" s="69"/>
      <c r="M3" s="69" t="s">
        <v>25</v>
      </c>
      <c r="N3" s="69"/>
      <c r="O3" s="10"/>
      <c r="P3" s="21"/>
    </row>
    <row r="4" spans="1:16" ht="66.75" customHeight="1" x14ac:dyDescent="0.25">
      <c r="A4" s="68" t="s">
        <v>15</v>
      </c>
      <c r="B4" s="68"/>
      <c r="C4" s="68"/>
      <c r="D4" s="68"/>
      <c r="E4" s="12" t="s">
        <v>27</v>
      </c>
      <c r="F4" s="12" t="s">
        <v>28</v>
      </c>
      <c r="G4" s="12" t="s">
        <v>29</v>
      </c>
      <c r="H4" s="12" t="s">
        <v>30</v>
      </c>
      <c r="I4" s="13" t="s">
        <v>31</v>
      </c>
      <c r="J4" s="14" t="s">
        <v>32</v>
      </c>
      <c r="K4" s="12" t="s">
        <v>27</v>
      </c>
      <c r="L4" s="15" t="s">
        <v>33</v>
      </c>
      <c r="M4" s="12" t="s">
        <v>34</v>
      </c>
      <c r="N4" s="12" t="s">
        <v>37</v>
      </c>
      <c r="O4" s="10" t="s">
        <v>26</v>
      </c>
      <c r="P4" s="10" t="s">
        <v>35</v>
      </c>
    </row>
    <row r="5" spans="1:16" ht="30" customHeight="1" x14ac:dyDescent="0.25">
      <c r="A5" s="2">
        <v>1</v>
      </c>
      <c r="B5" s="24" t="s">
        <v>62</v>
      </c>
      <c r="C5" s="17" t="s">
        <v>57</v>
      </c>
      <c r="D5" s="40" t="s">
        <v>116</v>
      </c>
      <c r="E5" s="55">
        <v>281.375</v>
      </c>
      <c r="F5" s="55">
        <f>E5/4</f>
        <v>70.34375</v>
      </c>
      <c r="G5" s="56">
        <v>125</v>
      </c>
      <c r="H5" s="55">
        <v>0</v>
      </c>
      <c r="I5" s="55">
        <f>H5*$I$7/$H$7</f>
        <v>0</v>
      </c>
      <c r="J5" s="55">
        <f>G5+I5</f>
        <v>125</v>
      </c>
      <c r="K5" s="55">
        <v>0</v>
      </c>
      <c r="L5" s="55">
        <f>K5*$L$9/$K$9</f>
        <v>0</v>
      </c>
      <c r="M5" s="55">
        <v>160</v>
      </c>
      <c r="N5" s="55">
        <v>200</v>
      </c>
      <c r="O5" s="55">
        <f>F5+H5+K5+M5</f>
        <v>230.34375</v>
      </c>
      <c r="P5" s="55">
        <f>J5+L5+N5</f>
        <v>325</v>
      </c>
    </row>
    <row r="6" spans="1:16" ht="30" customHeight="1" x14ac:dyDescent="0.25">
      <c r="A6" s="2">
        <v>2</v>
      </c>
      <c r="B6" s="24" t="s">
        <v>69</v>
      </c>
      <c r="C6" s="17" t="s">
        <v>68</v>
      </c>
      <c r="D6" s="40" t="s">
        <v>116</v>
      </c>
      <c r="E6" s="55">
        <v>113.69499999999999</v>
      </c>
      <c r="F6" s="55">
        <f t="shared" ref="F6:F15" si="0">E6/4</f>
        <v>28.423749999999998</v>
      </c>
      <c r="G6" s="56">
        <f>F6*$G$5/$F$5</f>
        <v>50.508662816525991</v>
      </c>
      <c r="H6" s="55">
        <v>0</v>
      </c>
      <c r="I6" s="55">
        <f>H6*$I$7/$H$7</f>
        <v>0</v>
      </c>
      <c r="J6" s="55">
        <f t="shared" ref="J6:J15" si="1">G6+I6</f>
        <v>50.508662816525991</v>
      </c>
      <c r="K6" s="55">
        <v>3.4</v>
      </c>
      <c r="L6" s="55">
        <f t="shared" ref="L6:L15" si="2">K6*$L$9/$K$9</f>
        <v>8.4929225645295592</v>
      </c>
      <c r="M6" s="55">
        <v>40</v>
      </c>
      <c r="N6" s="55">
        <f>M6*$N$5/$M$5</f>
        <v>50</v>
      </c>
      <c r="O6" s="55">
        <f t="shared" ref="O6:O15" si="3">F6+H6+K6+M6</f>
        <v>71.82374999999999</v>
      </c>
      <c r="P6" s="55">
        <f t="shared" ref="P6:P15" si="4">J6+L6+N6</f>
        <v>109.00158538105555</v>
      </c>
    </row>
    <row r="7" spans="1:16" ht="30" customHeight="1" x14ac:dyDescent="0.25">
      <c r="A7" s="2">
        <v>3</v>
      </c>
      <c r="B7" s="24" t="s">
        <v>75</v>
      </c>
      <c r="C7" s="17" t="s">
        <v>74</v>
      </c>
      <c r="D7" s="40" t="s">
        <v>116</v>
      </c>
      <c r="E7" s="55">
        <v>15.84</v>
      </c>
      <c r="F7" s="55">
        <f t="shared" si="0"/>
        <v>3.96</v>
      </c>
      <c r="G7" s="56">
        <f t="shared" ref="G7:G15" si="5">F7*$G$5/$F$5</f>
        <v>7.0368725011106177</v>
      </c>
      <c r="H7" s="55">
        <v>84.45</v>
      </c>
      <c r="I7" s="55">
        <v>375</v>
      </c>
      <c r="J7" s="55">
        <f t="shared" si="1"/>
        <v>382.03687250111062</v>
      </c>
      <c r="K7" s="55">
        <v>58.9</v>
      </c>
      <c r="L7" s="55">
        <f t="shared" si="2"/>
        <v>147.12739383846795</v>
      </c>
      <c r="M7" s="55">
        <v>40</v>
      </c>
      <c r="N7" s="55">
        <f t="shared" ref="N7:N15" si="6">M7*$N$5/$M$5</f>
        <v>50</v>
      </c>
      <c r="O7" s="55">
        <f t="shared" si="3"/>
        <v>187.31</v>
      </c>
      <c r="P7" s="55">
        <f t="shared" si="4"/>
        <v>579.1642663395786</v>
      </c>
    </row>
    <row r="8" spans="1:16" ht="30" customHeight="1" x14ac:dyDescent="0.25">
      <c r="A8" s="2">
        <v>4</v>
      </c>
      <c r="B8" s="24" t="s">
        <v>63</v>
      </c>
      <c r="C8" s="17" t="s">
        <v>58</v>
      </c>
      <c r="D8" s="40" t="s">
        <v>116</v>
      </c>
      <c r="E8" s="55">
        <v>181.22499999999999</v>
      </c>
      <c r="F8" s="55">
        <f t="shared" si="0"/>
        <v>45.306249999999999</v>
      </c>
      <c r="G8" s="56">
        <f t="shared" si="5"/>
        <v>80.508662816525984</v>
      </c>
      <c r="H8" s="55">
        <v>0</v>
      </c>
      <c r="I8" s="55">
        <f>H8*$I$7/$H$7</f>
        <v>0</v>
      </c>
      <c r="J8" s="55">
        <f t="shared" si="1"/>
        <v>80.508662816525984</v>
      </c>
      <c r="K8" s="55">
        <v>33.799999999999997</v>
      </c>
      <c r="L8" s="55">
        <f t="shared" si="2"/>
        <v>84.429641965029148</v>
      </c>
      <c r="M8" s="55">
        <v>150</v>
      </c>
      <c r="N8" s="55">
        <f t="shared" si="6"/>
        <v>187.5</v>
      </c>
      <c r="O8" s="55">
        <f t="shared" si="3"/>
        <v>229.10624999999999</v>
      </c>
      <c r="P8" s="55">
        <f t="shared" si="4"/>
        <v>352.43830478155513</v>
      </c>
    </row>
    <row r="9" spans="1:16" ht="30" customHeight="1" x14ac:dyDescent="0.25">
      <c r="A9" s="2">
        <v>5</v>
      </c>
      <c r="B9" s="32" t="s">
        <v>59</v>
      </c>
      <c r="C9" s="17" t="s">
        <v>54</v>
      </c>
      <c r="D9" s="40" t="s">
        <v>116</v>
      </c>
      <c r="E9" s="55">
        <v>34.75</v>
      </c>
      <c r="F9" s="55">
        <f t="shared" si="0"/>
        <v>8.6875</v>
      </c>
      <c r="G9" s="56">
        <f t="shared" si="5"/>
        <v>15.43758329631275</v>
      </c>
      <c r="H9" s="55">
        <v>40.65</v>
      </c>
      <c r="I9" s="55">
        <f t="shared" ref="I9:I15" si="7">H9*$I$7/$H$7</f>
        <v>180.50621669626997</v>
      </c>
      <c r="J9" s="55">
        <f t="shared" si="1"/>
        <v>195.94379999258271</v>
      </c>
      <c r="K9" s="55">
        <v>120.1</v>
      </c>
      <c r="L9" s="55">
        <v>300</v>
      </c>
      <c r="M9" s="55">
        <v>40</v>
      </c>
      <c r="N9" s="55">
        <f t="shared" si="6"/>
        <v>50</v>
      </c>
      <c r="O9" s="55">
        <f t="shared" si="3"/>
        <v>209.4375</v>
      </c>
      <c r="P9" s="55">
        <f t="shared" si="4"/>
        <v>545.94379999258274</v>
      </c>
    </row>
    <row r="10" spans="1:16" ht="30" customHeight="1" x14ac:dyDescent="0.25">
      <c r="A10" s="2">
        <v>6</v>
      </c>
      <c r="B10" s="32" t="s">
        <v>79</v>
      </c>
      <c r="C10" s="17" t="s">
        <v>78</v>
      </c>
      <c r="D10" s="40" t="s">
        <v>116</v>
      </c>
      <c r="E10" s="55">
        <v>108.25</v>
      </c>
      <c r="F10" s="55">
        <f t="shared" si="0"/>
        <v>27.0625</v>
      </c>
      <c r="G10" s="56">
        <f t="shared" si="5"/>
        <v>48.089737894269213</v>
      </c>
      <c r="H10" s="55">
        <v>13.5</v>
      </c>
      <c r="I10" s="55">
        <f t="shared" si="7"/>
        <v>59.946714031971581</v>
      </c>
      <c r="J10" s="55">
        <f t="shared" si="1"/>
        <v>108.0364519262408</v>
      </c>
      <c r="K10" s="55">
        <v>0</v>
      </c>
      <c r="L10" s="55">
        <f t="shared" si="2"/>
        <v>0</v>
      </c>
      <c r="M10" s="55">
        <v>30</v>
      </c>
      <c r="N10" s="55">
        <f t="shared" si="6"/>
        <v>37.5</v>
      </c>
      <c r="O10" s="55">
        <f t="shared" si="3"/>
        <v>70.5625</v>
      </c>
      <c r="P10" s="55">
        <f t="shared" si="4"/>
        <v>145.5364519262408</v>
      </c>
    </row>
    <row r="11" spans="1:16" ht="30" customHeight="1" x14ac:dyDescent="0.25">
      <c r="A11" s="2">
        <v>7</v>
      </c>
      <c r="B11" s="24" t="s">
        <v>60</v>
      </c>
      <c r="C11" s="17" t="s">
        <v>55</v>
      </c>
      <c r="D11" s="40" t="s">
        <v>116</v>
      </c>
      <c r="E11" s="55">
        <v>9.25</v>
      </c>
      <c r="F11" s="55">
        <f t="shared" si="0"/>
        <v>2.3125</v>
      </c>
      <c r="G11" s="56">
        <f t="shared" si="5"/>
        <v>4.1092847623278539</v>
      </c>
      <c r="H11" s="55">
        <v>31.95</v>
      </c>
      <c r="I11" s="55">
        <f t="shared" si="7"/>
        <v>141.87388987566607</v>
      </c>
      <c r="J11" s="55">
        <f t="shared" si="1"/>
        <v>145.98317463799393</v>
      </c>
      <c r="K11" s="55">
        <v>40.200000000000003</v>
      </c>
      <c r="L11" s="55">
        <f t="shared" si="2"/>
        <v>100.41631973355537</v>
      </c>
      <c r="M11" s="55">
        <v>40</v>
      </c>
      <c r="N11" s="55">
        <f t="shared" si="6"/>
        <v>50</v>
      </c>
      <c r="O11" s="55">
        <f t="shared" si="3"/>
        <v>114.46250000000001</v>
      </c>
      <c r="P11" s="55">
        <f t="shared" si="4"/>
        <v>296.39949437154928</v>
      </c>
    </row>
    <row r="12" spans="1:16" ht="30" customHeight="1" x14ac:dyDescent="0.25">
      <c r="A12" s="2">
        <v>8</v>
      </c>
      <c r="B12" s="32" t="s">
        <v>81</v>
      </c>
      <c r="C12" s="17" t="s">
        <v>80</v>
      </c>
      <c r="D12" s="40" t="s">
        <v>116</v>
      </c>
      <c r="E12" s="55">
        <v>66.584999999999994</v>
      </c>
      <c r="F12" s="55">
        <f t="shared" si="0"/>
        <v>16.646249999999998</v>
      </c>
      <c r="G12" s="56">
        <f t="shared" si="5"/>
        <v>29.580186583740559</v>
      </c>
      <c r="H12" s="55">
        <v>0</v>
      </c>
      <c r="I12" s="55">
        <f t="shared" si="7"/>
        <v>0</v>
      </c>
      <c r="J12" s="55">
        <f t="shared" si="1"/>
        <v>29.580186583740559</v>
      </c>
      <c r="K12" s="55">
        <v>25</v>
      </c>
      <c r="L12" s="55">
        <f t="shared" si="2"/>
        <v>62.447960033305584</v>
      </c>
      <c r="M12" s="55">
        <v>150</v>
      </c>
      <c r="N12" s="55">
        <f t="shared" si="6"/>
        <v>187.5</v>
      </c>
      <c r="O12" s="55">
        <f t="shared" si="3"/>
        <v>191.64625000000001</v>
      </c>
      <c r="P12" s="55">
        <f t="shared" si="4"/>
        <v>279.52814661704616</v>
      </c>
    </row>
    <row r="13" spans="1:16" ht="30" customHeight="1" x14ac:dyDescent="0.25">
      <c r="A13" s="2">
        <v>9</v>
      </c>
      <c r="B13" s="32" t="s">
        <v>52</v>
      </c>
      <c r="C13" s="17" t="s">
        <v>48</v>
      </c>
      <c r="D13" s="40" t="s">
        <v>116</v>
      </c>
      <c r="E13" s="55">
        <v>201.25</v>
      </c>
      <c r="F13" s="55">
        <f t="shared" si="0"/>
        <v>50.3125</v>
      </c>
      <c r="G13" s="56">
        <f t="shared" si="5"/>
        <v>89.40470901821412</v>
      </c>
      <c r="H13" s="55">
        <v>0</v>
      </c>
      <c r="I13" s="55">
        <f t="shared" si="7"/>
        <v>0</v>
      </c>
      <c r="J13" s="55">
        <f t="shared" si="1"/>
        <v>89.40470901821412</v>
      </c>
      <c r="K13" s="55">
        <v>37.6</v>
      </c>
      <c r="L13" s="55">
        <f t="shared" si="2"/>
        <v>93.921731890091593</v>
      </c>
      <c r="M13" s="55">
        <v>50</v>
      </c>
      <c r="N13" s="55">
        <f t="shared" si="6"/>
        <v>62.5</v>
      </c>
      <c r="O13" s="55">
        <f t="shared" si="3"/>
        <v>137.91249999999999</v>
      </c>
      <c r="P13" s="55">
        <f t="shared" si="4"/>
        <v>245.8264409083057</v>
      </c>
    </row>
    <row r="14" spans="1:16" ht="30" customHeight="1" x14ac:dyDescent="0.25">
      <c r="A14" s="2">
        <v>10</v>
      </c>
      <c r="B14" s="32" t="s">
        <v>53</v>
      </c>
      <c r="C14" s="17" t="s">
        <v>49</v>
      </c>
      <c r="D14" s="40" t="s">
        <v>116</v>
      </c>
      <c r="E14" s="55">
        <v>66.25</v>
      </c>
      <c r="F14" s="55">
        <f t="shared" si="0"/>
        <v>16.5625</v>
      </c>
      <c r="G14" s="56">
        <f t="shared" si="5"/>
        <v>29.431363838294093</v>
      </c>
      <c r="H14" s="55">
        <v>69.900000000000006</v>
      </c>
      <c r="I14" s="55">
        <f t="shared" si="7"/>
        <v>310.39076376554175</v>
      </c>
      <c r="J14" s="55">
        <f t="shared" si="1"/>
        <v>339.82212760383584</v>
      </c>
      <c r="K14" s="55">
        <v>29.6</v>
      </c>
      <c r="L14" s="55">
        <f t="shared" si="2"/>
        <v>73.93838467943381</v>
      </c>
      <c r="M14" s="55">
        <v>50</v>
      </c>
      <c r="N14" s="55">
        <f t="shared" si="6"/>
        <v>62.5</v>
      </c>
      <c r="O14" s="55">
        <f t="shared" si="3"/>
        <v>166.0625</v>
      </c>
      <c r="P14" s="55">
        <f t="shared" si="4"/>
        <v>476.26051228326963</v>
      </c>
    </row>
    <row r="15" spans="1:16" ht="30" customHeight="1" x14ac:dyDescent="0.25">
      <c r="A15" s="2">
        <v>11</v>
      </c>
      <c r="B15" s="24" t="s">
        <v>50</v>
      </c>
      <c r="C15" s="17" t="s">
        <v>46</v>
      </c>
      <c r="D15" s="40" t="s">
        <v>116</v>
      </c>
      <c r="E15" s="55">
        <v>147.5</v>
      </c>
      <c r="F15" s="55">
        <f t="shared" si="0"/>
        <v>36.875</v>
      </c>
      <c r="G15" s="56">
        <f t="shared" si="5"/>
        <v>65.526432696579292</v>
      </c>
      <c r="H15" s="55">
        <v>0</v>
      </c>
      <c r="I15" s="55">
        <f t="shared" si="7"/>
        <v>0</v>
      </c>
      <c r="J15" s="55">
        <f t="shared" si="1"/>
        <v>65.526432696579292</v>
      </c>
      <c r="K15" s="55">
        <v>65.650000000000006</v>
      </c>
      <c r="L15" s="55">
        <f t="shared" si="2"/>
        <v>163.98834304746046</v>
      </c>
      <c r="M15" s="55">
        <v>80</v>
      </c>
      <c r="N15" s="55">
        <f t="shared" si="6"/>
        <v>100</v>
      </c>
      <c r="O15" s="55">
        <f t="shared" si="3"/>
        <v>182.52500000000001</v>
      </c>
      <c r="P15" s="55">
        <f t="shared" si="4"/>
        <v>329.51477574403975</v>
      </c>
    </row>
    <row r="16" spans="1:16" ht="16.5" customHeight="1" x14ac:dyDescent="0.25">
      <c r="A16" s="5"/>
      <c r="B16" s="22"/>
      <c r="C16" s="22"/>
      <c r="D16" s="22"/>
    </row>
  </sheetData>
  <sheetProtection algorithmName="SHA-512" hashValue="Idm4t0u6yW/PLM6PlrP0PJcyASx/9Gl8xAxVmHvlV4RH1iLgyn6+7PBMesZhKtDMG2RISV5GwPprMaI301aSow==" saltValue="qen9mDKSvTq4AjHpwHkBvg==" spinCount="100000" sheet="1" objects="1" scenarios="1"/>
  <mergeCells count="6">
    <mergeCell ref="A4:D4"/>
    <mergeCell ref="A1:O1"/>
    <mergeCell ref="A2:O2"/>
    <mergeCell ref="M3:N3"/>
    <mergeCell ref="E3:I3"/>
    <mergeCell ref="K3:L3"/>
  </mergeCells>
  <phoneticPr fontId="9" type="noConversion"/>
  <pageMargins left="0.7" right="0.7" top="0.75" bottom="0.75" header="0.51180555555555496" footer="0.51180555555555496"/>
  <pageSetup paperSize="9" scale="61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3"/>
  <sheetViews>
    <sheetView zoomScaleNormal="100" workbookViewId="0">
      <selection activeCell="N13" sqref="N13"/>
    </sheetView>
  </sheetViews>
  <sheetFormatPr defaultColWidth="8.5703125" defaultRowHeight="15" x14ac:dyDescent="0.25"/>
  <cols>
    <col min="1" max="1" width="3.85546875" style="1" customWidth="1"/>
    <col min="2" max="2" width="12.28515625" style="47" customWidth="1"/>
    <col min="3" max="3" width="22.7109375" style="50" customWidth="1"/>
    <col min="4" max="4" width="17.7109375" style="52" customWidth="1"/>
    <col min="5" max="5" width="9.5703125" style="7" customWidth="1"/>
    <col min="6" max="8" width="9.28515625" style="7" customWidth="1"/>
    <col min="9" max="9" width="9.28515625" style="20" customWidth="1"/>
    <col min="10" max="10" width="9.140625" style="20" customWidth="1"/>
    <col min="11" max="11" width="9.140625" style="7" customWidth="1"/>
    <col min="12" max="12" width="9.140625" style="20" customWidth="1"/>
    <col min="13" max="13" width="9.140625" style="7" customWidth="1"/>
    <col min="14" max="14" width="11.28515625" style="20" customWidth="1"/>
    <col min="15" max="15" width="11.7109375" style="7" customWidth="1"/>
    <col min="16" max="16" width="12.42578125" style="7" customWidth="1"/>
  </cols>
  <sheetData>
    <row r="1" spans="1:16" s="23" customFormat="1" ht="30" customHeight="1" x14ac:dyDescent="0.25">
      <c r="A1" s="66" t="s">
        <v>145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7"/>
    </row>
    <row r="2" spans="1:16" ht="45" x14ac:dyDescent="0.25">
      <c r="A2" s="30" t="s">
        <v>40</v>
      </c>
      <c r="B2" s="46" t="s">
        <v>21</v>
      </c>
      <c r="C2" s="49" t="s">
        <v>39</v>
      </c>
      <c r="D2" s="38" t="s">
        <v>22</v>
      </c>
      <c r="E2" s="69" t="s">
        <v>23</v>
      </c>
      <c r="F2" s="69"/>
      <c r="G2" s="69"/>
      <c r="H2" s="69"/>
      <c r="I2" s="69"/>
      <c r="J2" s="10"/>
      <c r="K2" s="69" t="s">
        <v>24</v>
      </c>
      <c r="L2" s="69"/>
      <c r="M2" s="69" t="s">
        <v>25</v>
      </c>
      <c r="N2" s="69"/>
      <c r="O2" s="10"/>
      <c r="P2" s="9"/>
    </row>
    <row r="3" spans="1:16" ht="64.5" x14ac:dyDescent="0.25">
      <c r="A3" s="68" t="s">
        <v>18</v>
      </c>
      <c r="B3" s="68"/>
      <c r="C3" s="68"/>
      <c r="D3" s="68"/>
      <c r="E3" s="12" t="s">
        <v>27</v>
      </c>
      <c r="F3" s="12" t="s">
        <v>28</v>
      </c>
      <c r="G3" s="12" t="s">
        <v>29</v>
      </c>
      <c r="H3" s="12" t="s">
        <v>30</v>
      </c>
      <c r="I3" s="13" t="s">
        <v>31</v>
      </c>
      <c r="J3" s="14" t="s">
        <v>32</v>
      </c>
      <c r="K3" s="12" t="s">
        <v>27</v>
      </c>
      <c r="L3" s="15" t="s">
        <v>33</v>
      </c>
      <c r="M3" s="12" t="s">
        <v>34</v>
      </c>
      <c r="N3" s="12" t="s">
        <v>37</v>
      </c>
      <c r="O3" s="10" t="s">
        <v>26</v>
      </c>
      <c r="P3" s="10" t="s">
        <v>35</v>
      </c>
    </row>
    <row r="4" spans="1:16" ht="30" x14ac:dyDescent="0.25">
      <c r="A4" s="3">
        <v>1</v>
      </c>
      <c r="B4" s="42" t="s">
        <v>77</v>
      </c>
      <c r="C4" s="48" t="s">
        <v>76</v>
      </c>
      <c r="D4" s="51" t="s">
        <v>116</v>
      </c>
      <c r="E4" s="55">
        <v>111.37</v>
      </c>
      <c r="F4" s="55">
        <f t="shared" ref="F4:F13" si="0">E4/4</f>
        <v>27.842500000000001</v>
      </c>
      <c r="G4" s="55">
        <f>F4/F10*G10</f>
        <v>69.173913043478265</v>
      </c>
      <c r="H4" s="55">
        <v>75</v>
      </c>
      <c r="I4" s="55">
        <f>H4/H8*I8</f>
        <v>358.50860420650093</v>
      </c>
      <c r="J4" s="55">
        <f>G4+I4</f>
        <v>427.68251724997918</v>
      </c>
      <c r="K4" s="55">
        <v>106.3</v>
      </c>
      <c r="L4" s="55">
        <v>300</v>
      </c>
      <c r="M4" s="55">
        <v>0</v>
      </c>
      <c r="N4" s="55">
        <f>M4/M12*N12</f>
        <v>0</v>
      </c>
      <c r="O4" s="55">
        <f>F4+H4+K4+M4</f>
        <v>209.14249999999998</v>
      </c>
      <c r="P4" s="55">
        <f>J4+L4+N4</f>
        <v>727.68251724997913</v>
      </c>
    </row>
    <row r="5" spans="1:16" ht="30" x14ac:dyDescent="0.25">
      <c r="A5" s="3">
        <v>2</v>
      </c>
      <c r="B5" s="42" t="s">
        <v>83</v>
      </c>
      <c r="C5" s="48" t="s">
        <v>82</v>
      </c>
      <c r="D5" s="51" t="s">
        <v>116</v>
      </c>
      <c r="E5" s="55">
        <v>4.95</v>
      </c>
      <c r="F5" s="55">
        <f t="shared" si="0"/>
        <v>1.2375</v>
      </c>
      <c r="G5" s="55">
        <f>F5/F10*G10</f>
        <v>3.0745341614906834</v>
      </c>
      <c r="H5" s="55">
        <v>0</v>
      </c>
      <c r="I5" s="55">
        <f>H5/H8*I8</f>
        <v>0</v>
      </c>
      <c r="J5" s="55">
        <f t="shared" ref="J5:J13" si="1">G5+I5</f>
        <v>3.0745341614906834</v>
      </c>
      <c r="K5" s="55">
        <v>3.8</v>
      </c>
      <c r="L5" s="57">
        <f>K5/K4*L4</f>
        <v>10.724365004703669</v>
      </c>
      <c r="M5" s="55">
        <v>0</v>
      </c>
      <c r="N5" s="55">
        <f>M5/M12*N12</f>
        <v>0</v>
      </c>
      <c r="O5" s="55">
        <f t="shared" ref="O5:O13" si="2">F5+H5+K5+M5</f>
        <v>5.0374999999999996</v>
      </c>
      <c r="P5" s="55">
        <f t="shared" ref="P5:P13" si="3">J5+L5+N5</f>
        <v>13.798899166194353</v>
      </c>
    </row>
    <row r="6" spans="1:16" ht="30" x14ac:dyDescent="0.25">
      <c r="A6" s="3">
        <v>3</v>
      </c>
      <c r="B6" s="42" t="s">
        <v>85</v>
      </c>
      <c r="C6" s="48" t="s">
        <v>84</v>
      </c>
      <c r="D6" s="51" t="s">
        <v>116</v>
      </c>
      <c r="E6" s="55">
        <v>13.2</v>
      </c>
      <c r="F6" s="55">
        <f t="shared" si="0"/>
        <v>3.3</v>
      </c>
      <c r="G6" s="55">
        <f>F6/F10*G10</f>
        <v>8.1987577639751557</v>
      </c>
      <c r="H6" s="55">
        <v>0</v>
      </c>
      <c r="I6" s="55">
        <f>H6/H8*I8</f>
        <v>0</v>
      </c>
      <c r="J6" s="55">
        <f t="shared" si="1"/>
        <v>8.1987577639751557</v>
      </c>
      <c r="K6" s="55">
        <v>0</v>
      </c>
      <c r="L6" s="57">
        <f>K6/K4*L4</f>
        <v>0</v>
      </c>
      <c r="M6" s="55">
        <v>0</v>
      </c>
      <c r="N6" s="55">
        <f>M6/M12*N12</f>
        <v>0</v>
      </c>
      <c r="O6" s="55">
        <f t="shared" si="2"/>
        <v>3.3</v>
      </c>
      <c r="P6" s="55">
        <f t="shared" si="3"/>
        <v>8.1987577639751557</v>
      </c>
    </row>
    <row r="7" spans="1:16" ht="30" x14ac:dyDescent="0.25">
      <c r="A7" s="3">
        <v>4</v>
      </c>
      <c r="B7" s="42" t="s">
        <v>50</v>
      </c>
      <c r="C7" s="48" t="s">
        <v>46</v>
      </c>
      <c r="D7" s="51" t="s">
        <v>116</v>
      </c>
      <c r="E7" s="55">
        <v>147.5</v>
      </c>
      <c r="F7" s="55">
        <f t="shared" si="0"/>
        <v>36.875</v>
      </c>
      <c r="G7" s="55">
        <f>F7/F10*G10</f>
        <v>91.614906832298146</v>
      </c>
      <c r="H7" s="55">
        <v>0</v>
      </c>
      <c r="I7" s="55">
        <f>H7/H8*I8</f>
        <v>0</v>
      </c>
      <c r="J7" s="55">
        <f t="shared" si="1"/>
        <v>91.614906832298146</v>
      </c>
      <c r="K7" s="55">
        <v>65.650000000000006</v>
      </c>
      <c r="L7" s="55">
        <f>K7/K4*L4</f>
        <v>185.27751646284105</v>
      </c>
      <c r="M7" s="55">
        <v>80</v>
      </c>
      <c r="N7" s="55">
        <f>M7/M12*N12</f>
        <v>106.66666666666667</v>
      </c>
      <c r="O7" s="55">
        <f t="shared" si="2"/>
        <v>182.52500000000001</v>
      </c>
      <c r="P7" s="55">
        <f t="shared" si="3"/>
        <v>383.55908996180591</v>
      </c>
    </row>
    <row r="8" spans="1:16" ht="30" x14ac:dyDescent="0.25">
      <c r="A8" s="3">
        <v>5</v>
      </c>
      <c r="B8" s="42" t="s">
        <v>87</v>
      </c>
      <c r="C8" s="48" t="s">
        <v>86</v>
      </c>
      <c r="D8" s="51" t="s">
        <v>116</v>
      </c>
      <c r="E8" s="55">
        <v>62</v>
      </c>
      <c r="F8" s="55">
        <f t="shared" si="0"/>
        <v>15.5</v>
      </c>
      <c r="G8" s="55">
        <f>F8/F10*G10</f>
        <v>38.509316770186331</v>
      </c>
      <c r="H8" s="55">
        <v>78.45</v>
      </c>
      <c r="I8" s="55">
        <v>375</v>
      </c>
      <c r="J8" s="55">
        <f t="shared" si="1"/>
        <v>413.50931677018633</v>
      </c>
      <c r="K8" s="55">
        <v>59.7</v>
      </c>
      <c r="L8" s="57">
        <f>K8/K4*L4</f>
        <v>168.48541862652871</v>
      </c>
      <c r="M8" s="55">
        <v>110</v>
      </c>
      <c r="N8" s="55">
        <f>M8/M12*N12</f>
        <v>146.66666666666666</v>
      </c>
      <c r="O8" s="55">
        <f t="shared" si="2"/>
        <v>263.64999999999998</v>
      </c>
      <c r="P8" s="55">
        <f t="shared" si="3"/>
        <v>728.66140206338162</v>
      </c>
    </row>
    <row r="9" spans="1:16" ht="30" x14ac:dyDescent="0.25">
      <c r="A9" s="3">
        <v>6</v>
      </c>
      <c r="B9" s="42" t="s">
        <v>60</v>
      </c>
      <c r="C9" s="48" t="s">
        <v>55</v>
      </c>
      <c r="D9" s="51" t="s">
        <v>116</v>
      </c>
      <c r="E9" s="55">
        <v>9.25</v>
      </c>
      <c r="F9" s="55">
        <f t="shared" si="0"/>
        <v>2.3125</v>
      </c>
      <c r="G9" s="55">
        <f>F9/F10*G10</f>
        <v>5.7453416149068319</v>
      </c>
      <c r="H9" s="55">
        <v>31.95</v>
      </c>
      <c r="I9" s="55">
        <f>H9/H8*I8</f>
        <v>152.72466539196941</v>
      </c>
      <c r="J9" s="55">
        <f t="shared" si="1"/>
        <v>158.47000700687624</v>
      </c>
      <c r="K9" s="55">
        <v>40.200000000000003</v>
      </c>
      <c r="L9" s="55">
        <f>K9/K4*L4</f>
        <v>113.45249294449671</v>
      </c>
      <c r="M9" s="55">
        <v>40</v>
      </c>
      <c r="N9" s="55">
        <f>M9/M12*N12</f>
        <v>53.333333333333336</v>
      </c>
      <c r="O9" s="55">
        <f t="shared" si="2"/>
        <v>114.46250000000001</v>
      </c>
      <c r="P9" s="55">
        <f t="shared" si="3"/>
        <v>325.25583328470628</v>
      </c>
    </row>
    <row r="10" spans="1:16" ht="30" x14ac:dyDescent="0.25">
      <c r="A10" s="3">
        <v>7</v>
      </c>
      <c r="B10" s="53" t="s">
        <v>52</v>
      </c>
      <c r="C10" s="48" t="s">
        <v>48</v>
      </c>
      <c r="D10" s="51" t="s">
        <v>116</v>
      </c>
      <c r="E10" s="55">
        <v>201.25</v>
      </c>
      <c r="F10" s="55">
        <f t="shared" si="0"/>
        <v>50.3125</v>
      </c>
      <c r="G10" s="55">
        <v>125</v>
      </c>
      <c r="H10" s="55">
        <v>0</v>
      </c>
      <c r="I10" s="55">
        <f>H10/H8*I8</f>
        <v>0</v>
      </c>
      <c r="J10" s="55">
        <f t="shared" si="1"/>
        <v>125</v>
      </c>
      <c r="K10" s="55">
        <v>37.6</v>
      </c>
      <c r="L10" s="55">
        <f>K10/K4*L4</f>
        <v>106.11476952022579</v>
      </c>
      <c r="M10" s="55">
        <v>50</v>
      </c>
      <c r="N10" s="55">
        <f>M10/M12*N12</f>
        <v>66.666666666666657</v>
      </c>
      <c r="O10" s="55">
        <f t="shared" si="2"/>
        <v>137.91249999999999</v>
      </c>
      <c r="P10" s="55">
        <f t="shared" si="3"/>
        <v>297.78143618689245</v>
      </c>
    </row>
    <row r="11" spans="1:16" ht="30" x14ac:dyDescent="0.25">
      <c r="A11" s="3">
        <v>8</v>
      </c>
      <c r="B11" s="53" t="s">
        <v>53</v>
      </c>
      <c r="C11" s="48" t="s">
        <v>49</v>
      </c>
      <c r="D11" s="51" t="s">
        <v>116</v>
      </c>
      <c r="E11" s="55">
        <v>66.25</v>
      </c>
      <c r="F11" s="55">
        <f t="shared" si="0"/>
        <v>16.5625</v>
      </c>
      <c r="G11" s="55">
        <f>F11/F10*G10</f>
        <v>41.149068322981371</v>
      </c>
      <c r="H11" s="55">
        <v>69.900000000000006</v>
      </c>
      <c r="I11" s="55">
        <f>H11/H8*I8</f>
        <v>334.13001912045894</v>
      </c>
      <c r="J11" s="55">
        <f t="shared" si="1"/>
        <v>375.27908744344029</v>
      </c>
      <c r="K11" s="55">
        <v>29.6</v>
      </c>
      <c r="L11" s="55">
        <f>K11/K4*L4</f>
        <v>83.537158984007533</v>
      </c>
      <c r="M11" s="55">
        <v>50</v>
      </c>
      <c r="N11" s="55">
        <f>M11/M12*N12</f>
        <v>66.666666666666657</v>
      </c>
      <c r="O11" s="55">
        <f t="shared" si="2"/>
        <v>166.0625</v>
      </c>
      <c r="P11" s="55">
        <f t="shared" si="3"/>
        <v>525.48291309411445</v>
      </c>
    </row>
    <row r="12" spans="1:16" ht="30" x14ac:dyDescent="0.25">
      <c r="A12" s="3">
        <v>9</v>
      </c>
      <c r="B12" s="42" t="s">
        <v>51</v>
      </c>
      <c r="C12" s="48" t="s">
        <v>47</v>
      </c>
      <c r="D12" s="51" t="s">
        <v>116</v>
      </c>
      <c r="E12" s="55">
        <v>13.365</v>
      </c>
      <c r="F12" s="55">
        <f t="shared" si="0"/>
        <v>3.3412500000000001</v>
      </c>
      <c r="G12" s="55">
        <f>F12/F10*G10</f>
        <v>8.3012422360248443</v>
      </c>
      <c r="H12" s="55">
        <v>64.5</v>
      </c>
      <c r="I12" s="55">
        <f>H12/H8*I8</f>
        <v>308.31739961759081</v>
      </c>
      <c r="J12" s="55">
        <f t="shared" si="1"/>
        <v>316.61864185361566</v>
      </c>
      <c r="K12" s="55">
        <v>55.65</v>
      </c>
      <c r="L12" s="57">
        <f>K12/K4*L4</f>
        <v>157.0555032925682</v>
      </c>
      <c r="M12" s="55">
        <v>150</v>
      </c>
      <c r="N12" s="55">
        <v>200</v>
      </c>
      <c r="O12" s="55">
        <f t="shared" si="2"/>
        <v>273.49125000000004</v>
      </c>
      <c r="P12" s="55">
        <f t="shared" si="3"/>
        <v>673.67414514618383</v>
      </c>
    </row>
    <row r="13" spans="1:16" ht="30" x14ac:dyDescent="0.25">
      <c r="A13" s="3">
        <v>10</v>
      </c>
      <c r="B13" s="42" t="s">
        <v>67</v>
      </c>
      <c r="C13" s="48" t="s">
        <v>66</v>
      </c>
      <c r="D13" s="51" t="s">
        <v>116</v>
      </c>
      <c r="E13" s="16">
        <v>108.42</v>
      </c>
      <c r="F13" s="16">
        <f t="shared" si="0"/>
        <v>27.105</v>
      </c>
      <c r="G13" s="55">
        <f>F13/F11*G11</f>
        <v>67.341614906832305</v>
      </c>
      <c r="H13" s="16">
        <v>0</v>
      </c>
      <c r="I13" s="55">
        <f>H13/H9*I9</f>
        <v>0</v>
      </c>
      <c r="J13" s="55">
        <f t="shared" si="1"/>
        <v>67.341614906832305</v>
      </c>
      <c r="K13" s="55">
        <v>40.200000000000003</v>
      </c>
      <c r="L13" s="57">
        <f>K13/K5*L5</f>
        <v>113.45249294449671</v>
      </c>
      <c r="M13" s="55">
        <v>40</v>
      </c>
      <c r="N13" s="55">
        <f>M13*N12/M12</f>
        <v>53.333333333333336</v>
      </c>
      <c r="O13" s="19">
        <f t="shared" si="2"/>
        <v>107.30500000000001</v>
      </c>
      <c r="P13" s="55">
        <f t="shared" si="3"/>
        <v>234.12744118466236</v>
      </c>
    </row>
  </sheetData>
  <sheetProtection algorithmName="SHA-512" hashValue="bx/vpX7Cs2/GcIeFsbs8vE3dhO+R/ot+wa35oxvM9mP41XwMCrabxWIeaJtrllAIaLtESjh0h4mMshDLV/a7VA==" saltValue="ItDg9rIplPX7psXTrvbWIQ==" spinCount="100000" sheet="1" objects="1" scenarios="1"/>
  <mergeCells count="5">
    <mergeCell ref="A1:O1"/>
    <mergeCell ref="K2:L2"/>
    <mergeCell ref="M2:N2"/>
    <mergeCell ref="A3:D3"/>
    <mergeCell ref="E2:I2"/>
  </mergeCells>
  <phoneticPr fontId="9" type="noConversion"/>
  <pageMargins left="0.7" right="0.7" top="0.75" bottom="0.75" header="0.51180555555555496" footer="0.51180555555555496"/>
  <pageSetup paperSize="9" scale="74" firstPageNumber="0" fitToHeight="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0"/>
  <sheetViews>
    <sheetView zoomScaleNormal="100" workbookViewId="0">
      <selection activeCell="Q1" sqref="Q1:R1048576"/>
    </sheetView>
  </sheetViews>
  <sheetFormatPr defaultColWidth="8.5703125"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6.140625" style="7" customWidth="1"/>
    <col min="5" max="5" width="9.5703125" style="7" customWidth="1"/>
    <col min="6" max="8" width="9.28515625" style="7" customWidth="1"/>
    <col min="9" max="9" width="9.28515625" style="20" customWidth="1"/>
    <col min="10" max="10" width="9.140625" style="20" customWidth="1"/>
    <col min="11" max="11" width="9.140625" style="7" customWidth="1"/>
    <col min="12" max="12" width="9.140625" style="20" customWidth="1"/>
    <col min="13" max="13" width="9.140625" style="7" customWidth="1"/>
    <col min="14" max="14" width="11.28515625" style="20" customWidth="1"/>
    <col min="15" max="15" width="11.7109375" style="7" customWidth="1"/>
    <col min="16" max="16" width="12.42578125" style="7" customWidth="1"/>
  </cols>
  <sheetData>
    <row r="1" spans="1:16" s="23" customFormat="1" ht="30" customHeight="1" x14ac:dyDescent="0.25">
      <c r="A1" s="66" t="s">
        <v>146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7"/>
    </row>
    <row r="2" spans="1:16" ht="19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6" ht="46.5" customHeight="1" x14ac:dyDescent="0.25">
      <c r="A3" s="30" t="s">
        <v>40</v>
      </c>
      <c r="B3" s="10" t="s">
        <v>21</v>
      </c>
      <c r="C3" s="31" t="s">
        <v>39</v>
      </c>
      <c r="D3" s="6" t="s">
        <v>22</v>
      </c>
      <c r="E3" s="69" t="s">
        <v>23</v>
      </c>
      <c r="F3" s="69"/>
      <c r="G3" s="69"/>
      <c r="H3" s="69"/>
      <c r="I3" s="69"/>
      <c r="J3" s="10"/>
      <c r="K3" s="69" t="s">
        <v>24</v>
      </c>
      <c r="L3" s="69"/>
      <c r="M3" s="69" t="s">
        <v>25</v>
      </c>
      <c r="N3" s="69"/>
      <c r="O3" s="10"/>
      <c r="P3" s="21"/>
    </row>
    <row r="4" spans="1:16" ht="60.75" customHeight="1" x14ac:dyDescent="0.25">
      <c r="A4" s="68" t="s">
        <v>19</v>
      </c>
      <c r="B4" s="68"/>
      <c r="C4" s="68"/>
      <c r="D4" s="68"/>
      <c r="E4" s="12" t="s">
        <v>27</v>
      </c>
      <c r="F4" s="12" t="s">
        <v>28</v>
      </c>
      <c r="G4" s="12" t="s">
        <v>29</v>
      </c>
      <c r="H4" s="12" t="s">
        <v>30</v>
      </c>
      <c r="I4" s="13" t="s">
        <v>31</v>
      </c>
      <c r="J4" s="14" t="s">
        <v>32</v>
      </c>
      <c r="K4" s="12" t="s">
        <v>27</v>
      </c>
      <c r="L4" s="15" t="s">
        <v>33</v>
      </c>
      <c r="M4" s="12" t="s">
        <v>34</v>
      </c>
      <c r="N4" s="12" t="s">
        <v>37</v>
      </c>
      <c r="O4" s="10" t="s">
        <v>26</v>
      </c>
      <c r="P4" s="10" t="s">
        <v>35</v>
      </c>
    </row>
    <row r="5" spans="1:16" ht="30" customHeight="1" x14ac:dyDescent="0.25">
      <c r="A5" s="2">
        <v>1</v>
      </c>
      <c r="B5" s="35" t="s">
        <v>89</v>
      </c>
      <c r="C5" s="17" t="s">
        <v>88</v>
      </c>
      <c r="D5" s="18" t="s">
        <v>116</v>
      </c>
      <c r="E5" s="55">
        <v>136.19999999999999</v>
      </c>
      <c r="F5" s="55">
        <f t="shared" ref="F5:F9" si="0">E5/4</f>
        <v>34.049999999999997</v>
      </c>
      <c r="G5" s="55">
        <v>125</v>
      </c>
      <c r="H5" s="55">
        <v>60</v>
      </c>
      <c r="I5" s="55">
        <v>375</v>
      </c>
      <c r="J5" s="55">
        <f>G5+I5</f>
        <v>500</v>
      </c>
      <c r="K5" s="55">
        <v>27.5</v>
      </c>
      <c r="L5" s="55">
        <f>K5/K6*L6</f>
        <v>127.21665381649963</v>
      </c>
      <c r="M5" s="57">
        <v>140</v>
      </c>
      <c r="N5" s="55">
        <f>M5/M8*N8</f>
        <v>186.66666666666666</v>
      </c>
      <c r="O5" s="55">
        <f>F5+H5+K5+M5</f>
        <v>261.55</v>
      </c>
      <c r="P5" s="55">
        <f>J5+L5+N5</f>
        <v>813.88332048316624</v>
      </c>
    </row>
    <row r="6" spans="1:16" ht="30" customHeight="1" x14ac:dyDescent="0.25">
      <c r="A6" s="2">
        <v>2</v>
      </c>
      <c r="B6" s="45" t="s">
        <v>91</v>
      </c>
      <c r="C6" s="17" t="s">
        <v>90</v>
      </c>
      <c r="D6" s="18" t="s">
        <v>116</v>
      </c>
      <c r="E6" s="55">
        <v>43</v>
      </c>
      <c r="F6" s="55">
        <f t="shared" si="0"/>
        <v>10.75</v>
      </c>
      <c r="G6" s="55">
        <f>F6/F5*G5</f>
        <v>39.464023494860498</v>
      </c>
      <c r="H6" s="57">
        <v>0</v>
      </c>
      <c r="I6" s="57">
        <f>H6/H5*I5</f>
        <v>0</v>
      </c>
      <c r="J6" s="55">
        <f t="shared" ref="J6:J9" si="1">G6+I6</f>
        <v>39.464023494860498</v>
      </c>
      <c r="K6" s="55">
        <v>64.849999999999994</v>
      </c>
      <c r="L6" s="55">
        <v>300</v>
      </c>
      <c r="M6" s="57">
        <v>20</v>
      </c>
      <c r="N6" s="55">
        <f>M6/M8*N8</f>
        <v>26.666666666666668</v>
      </c>
      <c r="O6" s="55">
        <f t="shared" ref="O6:O9" si="2">F6+H6+K6+M6</f>
        <v>95.6</v>
      </c>
      <c r="P6" s="55">
        <f t="shared" ref="P6:P9" si="3">J6+L6+N6</f>
        <v>366.13069016152718</v>
      </c>
    </row>
    <row r="7" spans="1:16" ht="30" customHeight="1" x14ac:dyDescent="0.25">
      <c r="A7" s="2">
        <v>3</v>
      </c>
      <c r="B7" s="45" t="s">
        <v>79</v>
      </c>
      <c r="C7" s="17" t="s">
        <v>78</v>
      </c>
      <c r="D7" s="18" t="s">
        <v>116</v>
      </c>
      <c r="E7" s="55">
        <v>108.25</v>
      </c>
      <c r="F7" s="55">
        <f t="shared" si="0"/>
        <v>27.0625</v>
      </c>
      <c r="G7" s="55">
        <f>F7/F5*G5</f>
        <v>99.348384728340676</v>
      </c>
      <c r="H7" s="55">
        <v>13.5</v>
      </c>
      <c r="I7" s="55">
        <f>H7/H5*I5</f>
        <v>84.375</v>
      </c>
      <c r="J7" s="55">
        <f t="shared" si="1"/>
        <v>183.72338472834068</v>
      </c>
      <c r="K7" s="55">
        <v>0</v>
      </c>
      <c r="L7" s="55">
        <f>K7/K5*L5</f>
        <v>0</v>
      </c>
      <c r="M7" s="55">
        <v>30</v>
      </c>
      <c r="N7" s="55">
        <f>M7/M8*N8</f>
        <v>40</v>
      </c>
      <c r="O7" s="55">
        <f t="shared" si="2"/>
        <v>70.5625</v>
      </c>
      <c r="P7" s="55">
        <f t="shared" si="3"/>
        <v>223.72338472834068</v>
      </c>
    </row>
    <row r="8" spans="1:16" ht="30" customHeight="1" x14ac:dyDescent="0.25">
      <c r="A8" s="2">
        <v>4</v>
      </c>
      <c r="B8" s="45" t="s">
        <v>81</v>
      </c>
      <c r="C8" s="17" t="s">
        <v>80</v>
      </c>
      <c r="D8" s="18" t="s">
        <v>116</v>
      </c>
      <c r="E8" s="55">
        <v>66.584999999999994</v>
      </c>
      <c r="F8" s="55">
        <f t="shared" si="0"/>
        <v>16.646249999999998</v>
      </c>
      <c r="G8" s="55">
        <f>F8/F5*G5</f>
        <v>61.109581497797357</v>
      </c>
      <c r="H8" s="55">
        <v>0</v>
      </c>
      <c r="I8" s="55">
        <f>H8/H5*I5</f>
        <v>0</v>
      </c>
      <c r="J8" s="55">
        <f t="shared" si="1"/>
        <v>61.109581497797357</v>
      </c>
      <c r="K8" s="55">
        <v>25</v>
      </c>
      <c r="L8" s="55">
        <f>K8/K5*L5</f>
        <v>115.65150346954512</v>
      </c>
      <c r="M8" s="55">
        <v>150</v>
      </c>
      <c r="N8" s="55">
        <v>200</v>
      </c>
      <c r="O8" s="55">
        <f t="shared" si="2"/>
        <v>191.64625000000001</v>
      </c>
      <c r="P8" s="55">
        <f t="shared" si="3"/>
        <v>376.76108496734247</v>
      </c>
    </row>
    <row r="9" spans="1:16" ht="30" customHeight="1" x14ac:dyDescent="0.25">
      <c r="A9" s="2">
        <v>5</v>
      </c>
      <c r="B9" s="44" t="s">
        <v>60</v>
      </c>
      <c r="C9" s="17" t="s">
        <v>55</v>
      </c>
      <c r="D9" s="18" t="s">
        <v>116</v>
      </c>
      <c r="E9" s="55">
        <v>9.25</v>
      </c>
      <c r="F9" s="55">
        <f t="shared" si="0"/>
        <v>2.3125</v>
      </c>
      <c r="G9" s="55">
        <f>F9/F5*G5</f>
        <v>8.4893538913362701</v>
      </c>
      <c r="H9" s="55">
        <v>31.95</v>
      </c>
      <c r="I9" s="55">
        <f>H9/H5*I5</f>
        <v>199.6875</v>
      </c>
      <c r="J9" s="55">
        <f t="shared" si="1"/>
        <v>208.17685389133626</v>
      </c>
      <c r="K9" s="55">
        <v>40.200000000000003</v>
      </c>
      <c r="L9" s="55">
        <f>K9/K5*L5</f>
        <v>185.96761757902857</v>
      </c>
      <c r="M9" s="55">
        <v>40</v>
      </c>
      <c r="N9" s="55">
        <f>M9/M8*N8</f>
        <v>53.333333333333336</v>
      </c>
      <c r="O9" s="55">
        <f t="shared" si="2"/>
        <v>114.46250000000001</v>
      </c>
      <c r="P9" s="55">
        <f t="shared" si="3"/>
        <v>447.47780480369812</v>
      </c>
    </row>
    <row r="10" spans="1:16" ht="16.5" customHeight="1" x14ac:dyDescent="0.25">
      <c r="A10" s="5"/>
      <c r="B10" s="22"/>
      <c r="C10" s="22"/>
      <c r="D10" s="22"/>
    </row>
  </sheetData>
  <sheetProtection algorithmName="SHA-512" hashValue="5G7OG0mWEG+04WU8zJ27w06k/5o1wbpr/X2tDp64HdXQ5NajDaUUpdLJfNKzbIXjYr3ejP6j/hpvYthHx7Lkqg==" saltValue="XhCJFIEtHoNLgDbfQdM1aA==" spinCount="100000" sheet="1" objects="1" scenarios="1"/>
  <mergeCells count="6">
    <mergeCell ref="A4:D4"/>
    <mergeCell ref="A1:O1"/>
    <mergeCell ref="E3:I3"/>
    <mergeCell ref="K3:L3"/>
    <mergeCell ref="M3:N3"/>
    <mergeCell ref="A2:O2"/>
  </mergeCells>
  <phoneticPr fontId="9" type="noConversion"/>
  <pageMargins left="0.7" right="0.7" top="0.75" bottom="0.75" header="0.51180555555555496" footer="0.51180555555555496"/>
  <pageSetup paperSize="9" scale="65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8"/>
  <sheetViews>
    <sheetView zoomScaleNormal="100" workbookViewId="0">
      <selection activeCell="Q1" sqref="Q1:R1048576"/>
    </sheetView>
  </sheetViews>
  <sheetFormatPr defaultColWidth="8.5703125"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7.85546875" style="7" customWidth="1"/>
    <col min="5" max="5" width="9.5703125" style="7" customWidth="1"/>
    <col min="6" max="8" width="9.28515625" style="7" customWidth="1"/>
    <col min="9" max="9" width="9.28515625" style="20" customWidth="1"/>
    <col min="10" max="10" width="9.140625" style="20" customWidth="1"/>
    <col min="11" max="11" width="9.140625" style="7" customWidth="1"/>
    <col min="12" max="12" width="9.140625" style="20" customWidth="1"/>
    <col min="13" max="13" width="9.140625" style="7" customWidth="1"/>
    <col min="14" max="14" width="11.28515625" style="20" customWidth="1"/>
    <col min="15" max="15" width="11.7109375" style="7" customWidth="1"/>
    <col min="16" max="16" width="12.42578125" style="7" customWidth="1"/>
    <col min="17" max="17" width="15.5703125" style="61" customWidth="1"/>
  </cols>
  <sheetData>
    <row r="1" spans="1:17" s="23" customFormat="1" ht="30" customHeight="1" x14ac:dyDescent="0.25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7"/>
      <c r="Q1" s="60"/>
    </row>
    <row r="2" spans="1:17" ht="54" customHeight="1" x14ac:dyDescent="0.25">
      <c r="A2" s="4" t="s">
        <v>40</v>
      </c>
      <c r="B2" s="10" t="s">
        <v>21</v>
      </c>
      <c r="C2" s="31" t="s">
        <v>39</v>
      </c>
      <c r="D2" s="6" t="s">
        <v>22</v>
      </c>
      <c r="E2" s="69" t="s">
        <v>23</v>
      </c>
      <c r="F2" s="69"/>
      <c r="G2" s="69"/>
      <c r="H2" s="69"/>
      <c r="I2" s="69"/>
      <c r="J2" s="10"/>
      <c r="K2" s="69" t="s">
        <v>24</v>
      </c>
      <c r="L2" s="69"/>
      <c r="M2" s="69" t="s">
        <v>25</v>
      </c>
      <c r="N2" s="69"/>
      <c r="O2" s="10"/>
      <c r="P2" s="21"/>
    </row>
    <row r="3" spans="1:17" ht="63.6" customHeight="1" x14ac:dyDescent="0.25">
      <c r="A3" s="68" t="s">
        <v>43</v>
      </c>
      <c r="B3" s="68"/>
      <c r="C3" s="68"/>
      <c r="D3" s="68"/>
      <c r="E3" s="12" t="s">
        <v>27</v>
      </c>
      <c r="F3" s="12" t="s">
        <v>28</v>
      </c>
      <c r="G3" s="12" t="s">
        <v>29</v>
      </c>
      <c r="H3" s="12" t="s">
        <v>30</v>
      </c>
      <c r="I3" s="13" t="s">
        <v>31</v>
      </c>
      <c r="J3" s="14" t="s">
        <v>32</v>
      </c>
      <c r="K3" s="12" t="s">
        <v>27</v>
      </c>
      <c r="L3" s="15" t="s">
        <v>33</v>
      </c>
      <c r="M3" s="12" t="s">
        <v>34</v>
      </c>
      <c r="N3" s="12" t="s">
        <v>37</v>
      </c>
      <c r="O3" s="10" t="s">
        <v>26</v>
      </c>
      <c r="P3" s="10" t="s">
        <v>35</v>
      </c>
    </row>
    <row r="4" spans="1:17" ht="30" customHeight="1" x14ac:dyDescent="0.25">
      <c r="A4" s="2">
        <v>1</v>
      </c>
      <c r="B4" s="45" t="s">
        <v>81</v>
      </c>
      <c r="C4" s="40" t="s">
        <v>80</v>
      </c>
      <c r="D4" s="18" t="s">
        <v>116</v>
      </c>
      <c r="E4" s="55">
        <v>66.584999999999994</v>
      </c>
      <c r="F4" s="55">
        <f t="shared" ref="F4:F8" si="0">E4/4</f>
        <v>16.646249999999998</v>
      </c>
      <c r="G4" s="55">
        <f>F4*$G$7/$F$7</f>
        <v>29.580186583740559</v>
      </c>
      <c r="H4" s="55">
        <v>0</v>
      </c>
      <c r="I4" s="55">
        <f>H4*$I$5/$H$5</f>
        <v>0</v>
      </c>
      <c r="J4" s="55">
        <f>G4+I4</f>
        <v>29.580186583740559</v>
      </c>
      <c r="K4" s="55">
        <v>25</v>
      </c>
      <c r="L4" s="55">
        <f>K4*$L$6/$K$6</f>
        <v>67.476383265856953</v>
      </c>
      <c r="M4" s="55">
        <v>150</v>
      </c>
      <c r="N4" s="55">
        <f>M4*$N$5/$M$5</f>
        <v>187.5</v>
      </c>
      <c r="O4" s="55">
        <f>F4+H4+K4+M4</f>
        <v>191.64625000000001</v>
      </c>
      <c r="P4" s="55">
        <f>J4+L4+N4</f>
        <v>284.55656984959751</v>
      </c>
    </row>
    <row r="5" spans="1:17" ht="30" customHeight="1" x14ac:dyDescent="0.25">
      <c r="A5" s="2">
        <v>2</v>
      </c>
      <c r="B5" s="45" t="s">
        <v>93</v>
      </c>
      <c r="C5" s="40" t="s">
        <v>92</v>
      </c>
      <c r="D5" s="18" t="s">
        <v>116</v>
      </c>
      <c r="E5" s="55">
        <v>10</v>
      </c>
      <c r="F5" s="55">
        <f t="shared" si="0"/>
        <v>2.5</v>
      </c>
      <c r="G5" s="55">
        <f t="shared" ref="G5:G8" si="1">F5*$G$7/$F$7</f>
        <v>4.4424700133274104</v>
      </c>
      <c r="H5" s="57">
        <v>80.55</v>
      </c>
      <c r="I5" s="57">
        <v>375</v>
      </c>
      <c r="J5" s="55">
        <f t="shared" ref="J5:J8" si="2">G5+I5</f>
        <v>379.44247001332741</v>
      </c>
      <c r="K5" s="55">
        <v>99.25</v>
      </c>
      <c r="L5" s="55">
        <f>K5*$L$6/$K$6</f>
        <v>267.88124156545206</v>
      </c>
      <c r="M5" s="57">
        <v>160</v>
      </c>
      <c r="N5" s="55">
        <v>200</v>
      </c>
      <c r="O5" s="55">
        <f t="shared" ref="O5:O8" si="3">F5+H5+K5+M5</f>
        <v>342.3</v>
      </c>
      <c r="P5" s="55">
        <f t="shared" ref="P5:P8" si="4">J5+L5+N5</f>
        <v>847.32371157877947</v>
      </c>
    </row>
    <row r="6" spans="1:17" ht="30" customHeight="1" x14ac:dyDescent="0.25">
      <c r="A6" s="2">
        <v>3</v>
      </c>
      <c r="B6" s="44" t="s">
        <v>71</v>
      </c>
      <c r="C6" s="40" t="s">
        <v>70</v>
      </c>
      <c r="D6" s="18" t="s">
        <v>116</v>
      </c>
      <c r="E6" s="55">
        <v>65.400000000000006</v>
      </c>
      <c r="F6" s="55">
        <f t="shared" si="0"/>
        <v>16.350000000000001</v>
      </c>
      <c r="G6" s="55">
        <f t="shared" si="1"/>
        <v>29.053753887161264</v>
      </c>
      <c r="H6" s="55">
        <v>30</v>
      </c>
      <c r="I6" s="55">
        <f>H6*$I$5/$H$5</f>
        <v>139.66480446927375</v>
      </c>
      <c r="J6" s="55">
        <f t="shared" si="2"/>
        <v>168.71855835643501</v>
      </c>
      <c r="K6" s="55">
        <v>111.15</v>
      </c>
      <c r="L6" s="55">
        <v>300</v>
      </c>
      <c r="M6" s="55">
        <v>20</v>
      </c>
      <c r="N6" s="55">
        <f t="shared" ref="N6:N8" si="5">M6*$N$5/$M$5</f>
        <v>25</v>
      </c>
      <c r="O6" s="55">
        <f t="shared" si="3"/>
        <v>177.5</v>
      </c>
      <c r="P6" s="55">
        <f t="shared" si="4"/>
        <v>493.71855835643498</v>
      </c>
    </row>
    <row r="7" spans="1:17" ht="30" customHeight="1" x14ac:dyDescent="0.25">
      <c r="A7" s="2">
        <v>4</v>
      </c>
      <c r="B7" s="44" t="s">
        <v>62</v>
      </c>
      <c r="C7" s="40" t="s">
        <v>57</v>
      </c>
      <c r="D7" s="18" t="s">
        <v>116</v>
      </c>
      <c r="E7" s="55">
        <v>281.375</v>
      </c>
      <c r="F7" s="55">
        <f t="shared" si="0"/>
        <v>70.34375</v>
      </c>
      <c r="G7" s="55">
        <v>125</v>
      </c>
      <c r="H7" s="55">
        <v>0</v>
      </c>
      <c r="I7" s="55">
        <f t="shared" ref="I7:I8" si="6">H7*$I$5/$H$5</f>
        <v>0</v>
      </c>
      <c r="J7" s="55">
        <f t="shared" si="2"/>
        <v>125</v>
      </c>
      <c r="K7" s="55">
        <v>0</v>
      </c>
      <c r="L7" s="55">
        <f t="shared" ref="L7:L8" si="7">K7*$L$6/$K$6</f>
        <v>0</v>
      </c>
      <c r="M7" s="55">
        <v>160</v>
      </c>
      <c r="N7" s="55">
        <f t="shared" si="5"/>
        <v>200</v>
      </c>
      <c r="O7" s="55">
        <f t="shared" si="3"/>
        <v>230.34375</v>
      </c>
      <c r="P7" s="55">
        <f t="shared" si="4"/>
        <v>325</v>
      </c>
    </row>
    <row r="8" spans="1:17" ht="30" customHeight="1" x14ac:dyDescent="0.25">
      <c r="A8" s="2">
        <v>5</v>
      </c>
      <c r="B8" s="45" t="s">
        <v>95</v>
      </c>
      <c r="C8" s="40" t="s">
        <v>94</v>
      </c>
      <c r="D8" s="18" t="s">
        <v>116</v>
      </c>
      <c r="E8" s="55">
        <v>59.5</v>
      </c>
      <c r="F8" s="55">
        <f t="shared" si="0"/>
        <v>14.875</v>
      </c>
      <c r="G8" s="55">
        <f t="shared" si="1"/>
        <v>26.432696579298089</v>
      </c>
      <c r="H8" s="57">
        <v>0</v>
      </c>
      <c r="I8" s="55">
        <f t="shared" si="6"/>
        <v>0</v>
      </c>
      <c r="J8" s="55">
        <f t="shared" si="2"/>
        <v>26.432696579298089</v>
      </c>
      <c r="K8" s="55">
        <v>3.75</v>
      </c>
      <c r="L8" s="55">
        <f t="shared" si="7"/>
        <v>10.121457489878543</v>
      </c>
      <c r="M8" s="57">
        <v>0</v>
      </c>
      <c r="N8" s="55">
        <f t="shared" si="5"/>
        <v>0</v>
      </c>
      <c r="O8" s="55">
        <f t="shared" si="3"/>
        <v>18.625</v>
      </c>
      <c r="P8" s="55">
        <f t="shared" si="4"/>
        <v>36.554154069176633</v>
      </c>
    </row>
  </sheetData>
  <sheetProtection algorithmName="SHA-512" hashValue="ddrhlP4SkNthI5guL2jPb/6/+WPBPoppzdT+DvWho8Asuv92R+qLON+5dVjX0nvZ4xQyF38v8AFafs+PWzh67g==" saltValue="IQXT2cnK5EaaCAwbB6p4Zg==" spinCount="100000" sheet="1" objects="1" scenarios="1"/>
  <mergeCells count="5">
    <mergeCell ref="A1:O1"/>
    <mergeCell ref="M2:N2"/>
    <mergeCell ref="K2:L2"/>
    <mergeCell ref="E2:I2"/>
    <mergeCell ref="A3:D3"/>
  </mergeCells>
  <phoneticPr fontId="9" type="noConversion"/>
  <pageMargins left="0.7" right="0.7" top="0.75" bottom="0.75" header="0.51180555555555496" footer="0.51180555555555496"/>
  <pageSetup paperSize="9" scale="56" firstPageNumber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6"/>
  <sheetViews>
    <sheetView workbookViewId="0">
      <selection activeCell="Q1" sqref="Q1:R1048576"/>
    </sheetView>
  </sheetViews>
  <sheetFormatPr defaultRowHeight="15" x14ac:dyDescent="0.25"/>
  <cols>
    <col min="1" max="1" width="3.85546875" style="1" customWidth="1"/>
    <col min="2" max="2" width="12.28515625" style="7" customWidth="1"/>
    <col min="3" max="3" width="22.7109375" style="7" customWidth="1"/>
    <col min="4" max="4" width="18.5703125" style="7" customWidth="1"/>
    <col min="5" max="5" width="9.5703125" style="7" customWidth="1"/>
    <col min="6" max="8" width="9.28515625" style="7" customWidth="1"/>
    <col min="9" max="9" width="9.28515625" style="20" customWidth="1"/>
    <col min="10" max="10" width="9.140625" style="20"/>
    <col min="11" max="11" width="9.140625" style="7"/>
    <col min="12" max="12" width="10.42578125" style="20" bestFit="1" customWidth="1"/>
    <col min="13" max="13" width="9.140625" style="7"/>
    <col min="14" max="14" width="11.28515625" style="20" customWidth="1"/>
    <col min="15" max="15" width="11.7109375" style="7" customWidth="1"/>
    <col min="16" max="16" width="12.42578125" style="7" customWidth="1"/>
  </cols>
  <sheetData>
    <row r="1" spans="1:16" ht="15.75" x14ac:dyDescent="0.25">
      <c r="A1" s="66" t="s">
        <v>148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6" ht="25.5" x14ac:dyDescent="0.25">
      <c r="A2" s="30" t="s">
        <v>40</v>
      </c>
      <c r="B2" s="10" t="s">
        <v>21</v>
      </c>
      <c r="C2" s="31" t="s">
        <v>39</v>
      </c>
      <c r="D2" s="6" t="s">
        <v>22</v>
      </c>
      <c r="E2" s="69" t="s">
        <v>23</v>
      </c>
      <c r="F2" s="69"/>
      <c r="G2" s="69"/>
      <c r="H2" s="69"/>
      <c r="I2" s="69"/>
      <c r="J2" s="10"/>
      <c r="K2" s="69" t="s">
        <v>24</v>
      </c>
      <c r="L2" s="69"/>
      <c r="M2" s="69" t="s">
        <v>25</v>
      </c>
      <c r="N2" s="69"/>
      <c r="O2" s="10"/>
      <c r="P2" s="9"/>
    </row>
    <row r="3" spans="1:16" ht="64.5" x14ac:dyDescent="0.25">
      <c r="A3" s="68" t="s">
        <v>8</v>
      </c>
      <c r="B3" s="68"/>
      <c r="C3" s="68"/>
      <c r="D3" s="68"/>
      <c r="E3" s="12" t="s">
        <v>27</v>
      </c>
      <c r="F3" s="12" t="s">
        <v>28</v>
      </c>
      <c r="G3" s="12" t="s">
        <v>29</v>
      </c>
      <c r="H3" s="12" t="s">
        <v>30</v>
      </c>
      <c r="I3" s="13" t="s">
        <v>31</v>
      </c>
      <c r="J3" s="14" t="s">
        <v>32</v>
      </c>
      <c r="K3" s="12" t="s">
        <v>27</v>
      </c>
      <c r="L3" s="15" t="s">
        <v>33</v>
      </c>
      <c r="M3" s="12" t="s">
        <v>34</v>
      </c>
      <c r="N3" s="12" t="s">
        <v>37</v>
      </c>
      <c r="O3" s="10" t="s">
        <v>26</v>
      </c>
      <c r="P3" s="10" t="s">
        <v>35</v>
      </c>
    </row>
    <row r="4" spans="1:16" ht="30" customHeight="1" x14ac:dyDescent="0.25">
      <c r="A4" s="3">
        <v>1</v>
      </c>
      <c r="B4" s="42" t="s">
        <v>17</v>
      </c>
      <c r="C4" s="54" t="s">
        <v>16</v>
      </c>
      <c r="D4" s="54" t="s">
        <v>116</v>
      </c>
      <c r="E4" s="55">
        <v>96.49</v>
      </c>
      <c r="F4" s="55">
        <f t="shared" ref="F4:F26" si="0">E4/4</f>
        <v>24.122499999999999</v>
      </c>
      <c r="G4" s="55">
        <f>F4*$G$23/$F$23</f>
        <v>45.94761904761905</v>
      </c>
      <c r="H4" s="55">
        <v>0</v>
      </c>
      <c r="I4" s="55">
        <f t="shared" ref="I4:I9" si="1">H4*$I$10/$H$10</f>
        <v>0</v>
      </c>
      <c r="J4" s="55">
        <f>G4+I4</f>
        <v>45.94761904761905</v>
      </c>
      <c r="K4" s="55">
        <v>26.95</v>
      </c>
      <c r="L4" s="57">
        <f>K4*$L$23/$K$23</f>
        <v>66.680412371134025</v>
      </c>
      <c r="M4" s="55">
        <v>0</v>
      </c>
      <c r="N4" s="55">
        <f>M4*$N$20/$M$20</f>
        <v>0</v>
      </c>
      <c r="O4" s="55">
        <f>F4+H4+K4+M4</f>
        <v>51.072499999999998</v>
      </c>
      <c r="P4" s="55">
        <f>J4+L4+N4</f>
        <v>112.62803141875307</v>
      </c>
    </row>
    <row r="5" spans="1:16" ht="30" customHeight="1" x14ac:dyDescent="0.25">
      <c r="A5" s="3">
        <v>2</v>
      </c>
      <c r="B5" s="42" t="s">
        <v>139</v>
      </c>
      <c r="C5" s="54" t="s">
        <v>140</v>
      </c>
      <c r="D5" s="54" t="s">
        <v>116</v>
      </c>
      <c r="E5" s="55">
        <v>23.695</v>
      </c>
      <c r="F5" s="55">
        <f t="shared" si="0"/>
        <v>5.9237500000000001</v>
      </c>
      <c r="G5" s="55">
        <f t="shared" ref="G5:G26" si="2">F5*$G$23/$F$23</f>
        <v>11.283333333333333</v>
      </c>
      <c r="H5" s="55">
        <v>75</v>
      </c>
      <c r="I5" s="55">
        <f t="shared" si="1"/>
        <v>333.0373001776199</v>
      </c>
      <c r="J5" s="55">
        <f t="shared" ref="J5:J26" si="3">G5+I5</f>
        <v>344.32063351095326</v>
      </c>
      <c r="K5" s="55">
        <v>26.9</v>
      </c>
      <c r="L5" s="57">
        <f t="shared" ref="L5:L26" si="4">K5*$L$23/$K$23</f>
        <v>66.55670103092784</v>
      </c>
      <c r="M5" s="55">
        <v>110</v>
      </c>
      <c r="N5" s="55">
        <f t="shared" ref="N5:N26" si="5">M5*$N$20/$M$20</f>
        <v>137.5</v>
      </c>
      <c r="O5" s="55">
        <f t="shared" ref="O5:O26" si="6">F5+H5+K5+M5</f>
        <v>217.82374999999999</v>
      </c>
      <c r="P5" s="55">
        <f t="shared" ref="P5:P26" si="7">J5+L5+N5</f>
        <v>548.37733454188105</v>
      </c>
    </row>
    <row r="6" spans="1:16" ht="30" customHeight="1" x14ac:dyDescent="0.25">
      <c r="A6" s="3">
        <v>3</v>
      </c>
      <c r="B6" s="42" t="s">
        <v>135</v>
      </c>
      <c r="C6" s="54" t="s">
        <v>136</v>
      </c>
      <c r="D6" s="54" t="s">
        <v>116</v>
      </c>
      <c r="E6" s="55">
        <v>106</v>
      </c>
      <c r="F6" s="55">
        <f t="shared" si="0"/>
        <v>26.5</v>
      </c>
      <c r="G6" s="55">
        <f t="shared" si="2"/>
        <v>50.476190476190474</v>
      </c>
      <c r="H6" s="55">
        <v>79.55</v>
      </c>
      <c r="I6" s="55">
        <f t="shared" si="1"/>
        <v>353.24156305506216</v>
      </c>
      <c r="J6" s="55">
        <f t="shared" si="3"/>
        <v>403.71775353125264</v>
      </c>
      <c r="K6" s="55">
        <v>25</v>
      </c>
      <c r="L6" s="57">
        <f t="shared" si="4"/>
        <v>61.855670103092784</v>
      </c>
      <c r="M6" s="55">
        <v>0</v>
      </c>
      <c r="N6" s="55">
        <f t="shared" si="5"/>
        <v>0</v>
      </c>
      <c r="O6" s="55">
        <f t="shared" si="6"/>
        <v>131.05000000000001</v>
      </c>
      <c r="P6" s="55">
        <f t="shared" si="7"/>
        <v>465.57342363434543</v>
      </c>
    </row>
    <row r="7" spans="1:16" ht="30" customHeight="1" x14ac:dyDescent="0.25">
      <c r="A7" s="3">
        <v>4</v>
      </c>
      <c r="B7" s="42" t="s">
        <v>129</v>
      </c>
      <c r="C7" s="54" t="s">
        <v>130</v>
      </c>
      <c r="D7" s="54" t="s">
        <v>116</v>
      </c>
      <c r="E7" s="55">
        <v>66.569500000000005</v>
      </c>
      <c r="F7" s="55">
        <f t="shared" si="0"/>
        <v>16.642375000000001</v>
      </c>
      <c r="G7" s="55">
        <f t="shared" si="2"/>
        <v>31.699761904761903</v>
      </c>
      <c r="H7" s="55">
        <v>60.825000000000003</v>
      </c>
      <c r="I7" s="55">
        <f t="shared" si="1"/>
        <v>270.09325044404972</v>
      </c>
      <c r="J7" s="55">
        <f t="shared" si="3"/>
        <v>301.7930123488116</v>
      </c>
      <c r="K7" s="55">
        <v>29.15</v>
      </c>
      <c r="L7" s="57">
        <f t="shared" si="4"/>
        <v>72.123711340206185</v>
      </c>
      <c r="M7" s="55">
        <v>40</v>
      </c>
      <c r="N7" s="55">
        <f t="shared" si="5"/>
        <v>50</v>
      </c>
      <c r="O7" s="55">
        <f t="shared" si="6"/>
        <v>146.61737500000001</v>
      </c>
      <c r="P7" s="55">
        <f t="shared" si="7"/>
        <v>423.91672368901777</v>
      </c>
    </row>
    <row r="8" spans="1:16" ht="30" customHeight="1" x14ac:dyDescent="0.25">
      <c r="A8" s="3">
        <v>5</v>
      </c>
      <c r="B8" s="53" t="s">
        <v>53</v>
      </c>
      <c r="C8" s="54" t="s">
        <v>49</v>
      </c>
      <c r="D8" s="54" t="s">
        <v>116</v>
      </c>
      <c r="E8" s="55">
        <v>66.25</v>
      </c>
      <c r="F8" s="55">
        <f t="shared" si="0"/>
        <v>16.5625</v>
      </c>
      <c r="G8" s="55">
        <f t="shared" si="2"/>
        <v>31.547619047619047</v>
      </c>
      <c r="H8" s="55">
        <v>69.900000000000006</v>
      </c>
      <c r="I8" s="55">
        <f t="shared" si="1"/>
        <v>310.39076376554175</v>
      </c>
      <c r="J8" s="55">
        <f t="shared" si="3"/>
        <v>341.93838281316079</v>
      </c>
      <c r="K8" s="55">
        <v>29.6</v>
      </c>
      <c r="L8" s="57">
        <f t="shared" si="4"/>
        <v>73.237113402061851</v>
      </c>
      <c r="M8" s="55">
        <v>50</v>
      </c>
      <c r="N8" s="55">
        <f t="shared" si="5"/>
        <v>62.5</v>
      </c>
      <c r="O8" s="55">
        <f t="shared" si="6"/>
        <v>166.0625</v>
      </c>
      <c r="P8" s="55">
        <f t="shared" si="7"/>
        <v>477.67549621522267</v>
      </c>
    </row>
    <row r="9" spans="1:16" ht="30" customHeight="1" x14ac:dyDescent="0.25">
      <c r="A9" s="3">
        <v>7</v>
      </c>
      <c r="B9" s="42" t="s">
        <v>69</v>
      </c>
      <c r="C9" s="54" t="s">
        <v>68</v>
      </c>
      <c r="D9" s="54" t="s">
        <v>116</v>
      </c>
      <c r="E9" s="55">
        <v>113.69499999999999</v>
      </c>
      <c r="F9" s="55">
        <f t="shared" si="0"/>
        <v>28.423749999999998</v>
      </c>
      <c r="G9" s="55">
        <f t="shared" si="2"/>
        <v>54.140476190476193</v>
      </c>
      <c r="H9" s="55">
        <v>0</v>
      </c>
      <c r="I9" s="55">
        <f t="shared" si="1"/>
        <v>0</v>
      </c>
      <c r="J9" s="55">
        <f t="shared" si="3"/>
        <v>54.140476190476193</v>
      </c>
      <c r="K9" s="55">
        <v>3.4</v>
      </c>
      <c r="L9" s="57">
        <f t="shared" si="4"/>
        <v>8.4123711340206189</v>
      </c>
      <c r="M9" s="55">
        <v>40</v>
      </c>
      <c r="N9" s="55">
        <f t="shared" si="5"/>
        <v>50</v>
      </c>
      <c r="O9" s="55">
        <f t="shared" si="6"/>
        <v>71.82374999999999</v>
      </c>
      <c r="P9" s="55">
        <f t="shared" si="7"/>
        <v>112.55284732449681</v>
      </c>
    </row>
    <row r="10" spans="1:16" ht="30" customHeight="1" x14ac:dyDescent="0.25">
      <c r="A10" s="3">
        <v>8</v>
      </c>
      <c r="B10" s="42" t="s">
        <v>75</v>
      </c>
      <c r="C10" s="54" t="s">
        <v>74</v>
      </c>
      <c r="D10" s="54" t="s">
        <v>116</v>
      </c>
      <c r="E10" s="55">
        <v>15.84</v>
      </c>
      <c r="F10" s="55">
        <f t="shared" si="0"/>
        <v>3.96</v>
      </c>
      <c r="G10" s="55">
        <f t="shared" si="2"/>
        <v>7.5428571428571427</v>
      </c>
      <c r="H10" s="55">
        <v>84.45</v>
      </c>
      <c r="I10" s="55">
        <v>375</v>
      </c>
      <c r="J10" s="55">
        <f t="shared" si="3"/>
        <v>382.54285714285714</v>
      </c>
      <c r="K10" s="55">
        <v>58.9</v>
      </c>
      <c r="L10" s="57">
        <f t="shared" si="4"/>
        <v>145.73195876288659</v>
      </c>
      <c r="M10" s="55">
        <v>40</v>
      </c>
      <c r="N10" s="55">
        <f t="shared" si="5"/>
        <v>50</v>
      </c>
      <c r="O10" s="55">
        <f t="shared" si="6"/>
        <v>187.31</v>
      </c>
      <c r="P10" s="55">
        <f t="shared" si="7"/>
        <v>578.27481590574371</v>
      </c>
    </row>
    <row r="11" spans="1:16" ht="30" customHeight="1" x14ac:dyDescent="0.25">
      <c r="A11" s="3">
        <v>9</v>
      </c>
      <c r="B11" s="42" t="s">
        <v>99</v>
      </c>
      <c r="C11" s="54" t="s">
        <v>100</v>
      </c>
      <c r="D11" s="54" t="s">
        <v>116</v>
      </c>
      <c r="E11" s="55">
        <v>17.59</v>
      </c>
      <c r="F11" s="55">
        <f t="shared" si="0"/>
        <v>4.3975</v>
      </c>
      <c r="G11" s="55">
        <f t="shared" si="2"/>
        <v>8.3761904761904766</v>
      </c>
      <c r="H11" s="55">
        <v>65.55</v>
      </c>
      <c r="I11" s="55">
        <f>H11*$I$10/$H$10</f>
        <v>291.0746003552398</v>
      </c>
      <c r="J11" s="55">
        <f t="shared" si="3"/>
        <v>299.45079083143025</v>
      </c>
      <c r="K11" s="55">
        <v>32.6</v>
      </c>
      <c r="L11" s="57">
        <f t="shared" si="4"/>
        <v>80.659793814432987</v>
      </c>
      <c r="M11" s="55">
        <v>30</v>
      </c>
      <c r="N11" s="55">
        <f t="shared" si="5"/>
        <v>37.5</v>
      </c>
      <c r="O11" s="55">
        <f t="shared" si="6"/>
        <v>132.54749999999999</v>
      </c>
      <c r="P11" s="55">
        <f t="shared" si="7"/>
        <v>417.61058464586324</v>
      </c>
    </row>
    <row r="12" spans="1:16" ht="30" customHeight="1" x14ac:dyDescent="0.25">
      <c r="A12" s="3">
        <v>10</v>
      </c>
      <c r="B12" s="42" t="s">
        <v>51</v>
      </c>
      <c r="C12" s="54" t="s">
        <v>47</v>
      </c>
      <c r="D12" s="54" t="s">
        <v>116</v>
      </c>
      <c r="E12" s="55">
        <v>13.365</v>
      </c>
      <c r="F12" s="55">
        <f t="shared" si="0"/>
        <v>3.3412500000000001</v>
      </c>
      <c r="G12" s="55">
        <f t="shared" si="2"/>
        <v>6.3642857142857139</v>
      </c>
      <c r="H12" s="55">
        <v>64.5</v>
      </c>
      <c r="I12" s="55">
        <f t="shared" ref="I12:I26" si="8">H12*$I$10/$H$10</f>
        <v>286.41207815275311</v>
      </c>
      <c r="J12" s="55">
        <f t="shared" si="3"/>
        <v>292.77636386703881</v>
      </c>
      <c r="K12" s="55">
        <v>55.65</v>
      </c>
      <c r="L12" s="57">
        <f t="shared" si="4"/>
        <v>137.69072164948454</v>
      </c>
      <c r="M12" s="55">
        <v>150</v>
      </c>
      <c r="N12" s="55">
        <f t="shared" si="5"/>
        <v>187.5</v>
      </c>
      <c r="O12" s="55">
        <f t="shared" si="6"/>
        <v>273.49125000000004</v>
      </c>
      <c r="P12" s="55">
        <f t="shared" si="7"/>
        <v>617.96708551652341</v>
      </c>
    </row>
    <row r="13" spans="1:16" ht="30" customHeight="1" x14ac:dyDescent="0.25">
      <c r="A13" s="3">
        <v>11</v>
      </c>
      <c r="B13" s="53" t="s">
        <v>52</v>
      </c>
      <c r="C13" s="54" t="s">
        <v>48</v>
      </c>
      <c r="D13" s="54" t="s">
        <v>116</v>
      </c>
      <c r="E13" s="55">
        <v>201.25</v>
      </c>
      <c r="F13" s="55">
        <f t="shared" si="0"/>
        <v>50.3125</v>
      </c>
      <c r="G13" s="55">
        <f t="shared" si="2"/>
        <v>95.833333333333329</v>
      </c>
      <c r="H13" s="55">
        <v>0</v>
      </c>
      <c r="I13" s="55">
        <f t="shared" si="8"/>
        <v>0</v>
      </c>
      <c r="J13" s="55">
        <f t="shared" si="3"/>
        <v>95.833333333333329</v>
      </c>
      <c r="K13" s="55">
        <v>37.6</v>
      </c>
      <c r="L13" s="57">
        <f t="shared" si="4"/>
        <v>93.030927835051543</v>
      </c>
      <c r="M13" s="55">
        <v>50</v>
      </c>
      <c r="N13" s="55">
        <f t="shared" si="5"/>
        <v>62.5</v>
      </c>
      <c r="O13" s="55">
        <f t="shared" si="6"/>
        <v>137.91249999999999</v>
      </c>
      <c r="P13" s="55">
        <f t="shared" si="7"/>
        <v>251.36426116838487</v>
      </c>
    </row>
    <row r="14" spans="1:16" ht="30" customHeight="1" x14ac:dyDescent="0.25">
      <c r="A14" s="3">
        <v>12</v>
      </c>
      <c r="B14" s="53" t="s">
        <v>59</v>
      </c>
      <c r="C14" s="54" t="s">
        <v>54</v>
      </c>
      <c r="D14" s="54" t="s">
        <v>116</v>
      </c>
      <c r="E14" s="55">
        <v>34.75</v>
      </c>
      <c r="F14" s="55">
        <f t="shared" si="0"/>
        <v>8.6875</v>
      </c>
      <c r="G14" s="55">
        <f t="shared" si="2"/>
        <v>16.547619047619047</v>
      </c>
      <c r="H14" s="55">
        <v>40.65</v>
      </c>
      <c r="I14" s="55">
        <f t="shared" si="8"/>
        <v>180.50621669626997</v>
      </c>
      <c r="J14" s="55">
        <f t="shared" si="3"/>
        <v>197.05383574388901</v>
      </c>
      <c r="K14" s="55">
        <v>120.1</v>
      </c>
      <c r="L14" s="57">
        <f t="shared" si="4"/>
        <v>297.15463917525773</v>
      </c>
      <c r="M14" s="55">
        <v>40</v>
      </c>
      <c r="N14" s="55">
        <f t="shared" si="5"/>
        <v>50</v>
      </c>
      <c r="O14" s="55">
        <f t="shared" si="6"/>
        <v>209.4375</v>
      </c>
      <c r="P14" s="55">
        <f t="shared" si="7"/>
        <v>544.20847491914674</v>
      </c>
    </row>
    <row r="15" spans="1:16" ht="30" customHeight="1" x14ac:dyDescent="0.25">
      <c r="A15" s="3">
        <v>13</v>
      </c>
      <c r="B15" s="42" t="s">
        <v>85</v>
      </c>
      <c r="C15" s="54" t="s">
        <v>84</v>
      </c>
      <c r="D15" s="54" t="s">
        <v>116</v>
      </c>
      <c r="E15" s="55">
        <v>13.2</v>
      </c>
      <c r="F15" s="55">
        <f t="shared" si="0"/>
        <v>3.3</v>
      </c>
      <c r="G15" s="55">
        <f t="shared" si="2"/>
        <v>6.2857142857142856</v>
      </c>
      <c r="H15" s="55">
        <v>0</v>
      </c>
      <c r="I15" s="55">
        <f t="shared" si="8"/>
        <v>0</v>
      </c>
      <c r="J15" s="55">
        <f t="shared" si="3"/>
        <v>6.2857142857142856</v>
      </c>
      <c r="K15" s="55">
        <v>0</v>
      </c>
      <c r="L15" s="57">
        <f t="shared" si="4"/>
        <v>0</v>
      </c>
      <c r="M15" s="55">
        <v>0</v>
      </c>
      <c r="N15" s="55">
        <f t="shared" si="5"/>
        <v>0</v>
      </c>
      <c r="O15" s="55">
        <f t="shared" si="6"/>
        <v>3.3</v>
      </c>
      <c r="P15" s="55">
        <f t="shared" si="7"/>
        <v>6.2857142857142856</v>
      </c>
    </row>
    <row r="16" spans="1:16" ht="30" customHeight="1" x14ac:dyDescent="0.25">
      <c r="A16" s="3">
        <v>14</v>
      </c>
      <c r="B16" s="42" t="s">
        <v>103</v>
      </c>
      <c r="C16" s="54" t="s">
        <v>104</v>
      </c>
      <c r="D16" s="54" t="s">
        <v>116</v>
      </c>
      <c r="E16" s="55">
        <v>10</v>
      </c>
      <c r="F16" s="55">
        <f t="shared" si="0"/>
        <v>2.5</v>
      </c>
      <c r="G16" s="55">
        <f t="shared" si="2"/>
        <v>4.7619047619047619</v>
      </c>
      <c r="H16" s="55">
        <v>64.05</v>
      </c>
      <c r="I16" s="55">
        <f t="shared" si="8"/>
        <v>284.41385435168741</v>
      </c>
      <c r="J16" s="55">
        <f t="shared" si="3"/>
        <v>289.17575911359216</v>
      </c>
      <c r="K16" s="55">
        <v>55.65</v>
      </c>
      <c r="L16" s="57">
        <f t="shared" si="4"/>
        <v>137.69072164948454</v>
      </c>
      <c r="M16" s="55">
        <v>50</v>
      </c>
      <c r="N16" s="55">
        <f t="shared" si="5"/>
        <v>62.5</v>
      </c>
      <c r="O16" s="55">
        <f t="shared" si="6"/>
        <v>172.2</v>
      </c>
      <c r="P16" s="55">
        <f t="shared" si="7"/>
        <v>489.36648076307671</v>
      </c>
    </row>
    <row r="17" spans="1:16" ht="30" customHeight="1" x14ac:dyDescent="0.25">
      <c r="A17" s="3">
        <v>15</v>
      </c>
      <c r="B17" s="42" t="s">
        <v>77</v>
      </c>
      <c r="C17" s="54" t="s">
        <v>76</v>
      </c>
      <c r="D17" s="54" t="s">
        <v>116</v>
      </c>
      <c r="E17" s="55">
        <v>111.37</v>
      </c>
      <c r="F17" s="55">
        <f t="shared" si="0"/>
        <v>27.842500000000001</v>
      </c>
      <c r="G17" s="55">
        <f t="shared" si="2"/>
        <v>53.033333333333331</v>
      </c>
      <c r="H17" s="55">
        <v>75</v>
      </c>
      <c r="I17" s="55">
        <f t="shared" si="8"/>
        <v>333.0373001776199</v>
      </c>
      <c r="J17" s="55">
        <f t="shared" si="3"/>
        <v>386.07063351095326</v>
      </c>
      <c r="K17" s="55">
        <v>106.3</v>
      </c>
      <c r="L17" s="57">
        <f t="shared" si="4"/>
        <v>263.01030927835052</v>
      </c>
      <c r="M17" s="55">
        <v>0</v>
      </c>
      <c r="N17" s="55">
        <f t="shared" si="5"/>
        <v>0</v>
      </c>
      <c r="O17" s="55">
        <f t="shared" si="6"/>
        <v>209.14249999999998</v>
      </c>
      <c r="P17" s="55">
        <f t="shared" si="7"/>
        <v>649.08094278930378</v>
      </c>
    </row>
    <row r="18" spans="1:16" ht="30" customHeight="1" x14ac:dyDescent="0.25">
      <c r="A18" s="3">
        <v>16</v>
      </c>
      <c r="B18" s="42" t="s">
        <v>13</v>
      </c>
      <c r="C18" s="54" t="s">
        <v>134</v>
      </c>
      <c r="D18" s="54" t="s">
        <v>116</v>
      </c>
      <c r="E18" s="55">
        <v>212.5</v>
      </c>
      <c r="F18" s="55">
        <f t="shared" si="0"/>
        <v>53.125</v>
      </c>
      <c r="G18" s="55">
        <f t="shared" si="2"/>
        <v>101.19047619047619</v>
      </c>
      <c r="H18" s="55">
        <v>0</v>
      </c>
      <c r="I18" s="55">
        <f t="shared" si="8"/>
        <v>0</v>
      </c>
      <c r="J18" s="55">
        <f t="shared" si="3"/>
        <v>101.19047619047619</v>
      </c>
      <c r="K18" s="55">
        <v>5</v>
      </c>
      <c r="L18" s="57">
        <f t="shared" si="4"/>
        <v>12.371134020618557</v>
      </c>
      <c r="M18" s="55">
        <v>40</v>
      </c>
      <c r="N18" s="55">
        <f t="shared" si="5"/>
        <v>50</v>
      </c>
      <c r="O18" s="55">
        <f t="shared" si="6"/>
        <v>98.125</v>
      </c>
      <c r="P18" s="55">
        <f t="shared" si="7"/>
        <v>163.56161021109475</v>
      </c>
    </row>
    <row r="19" spans="1:16" ht="30" customHeight="1" x14ac:dyDescent="0.25">
      <c r="A19" s="3">
        <v>17</v>
      </c>
      <c r="B19" s="42" t="s">
        <v>101</v>
      </c>
      <c r="C19" s="54" t="s">
        <v>102</v>
      </c>
      <c r="D19" s="54" t="s">
        <v>116</v>
      </c>
      <c r="E19" s="55">
        <v>45</v>
      </c>
      <c r="F19" s="55">
        <f t="shared" si="0"/>
        <v>11.25</v>
      </c>
      <c r="G19" s="55">
        <f t="shared" si="2"/>
        <v>21.428571428571427</v>
      </c>
      <c r="H19" s="55">
        <v>81.900000000000006</v>
      </c>
      <c r="I19" s="55">
        <f t="shared" si="8"/>
        <v>363.67673179396098</v>
      </c>
      <c r="J19" s="55">
        <f t="shared" si="3"/>
        <v>385.10530322253243</v>
      </c>
      <c r="K19" s="55">
        <v>56.95</v>
      </c>
      <c r="L19" s="57">
        <f t="shared" si="4"/>
        <v>140.90721649484536</v>
      </c>
      <c r="M19" s="55">
        <v>0</v>
      </c>
      <c r="N19" s="55">
        <f t="shared" si="5"/>
        <v>0</v>
      </c>
      <c r="O19" s="55">
        <f t="shared" si="6"/>
        <v>150.10000000000002</v>
      </c>
      <c r="P19" s="55">
        <f t="shared" si="7"/>
        <v>526.01251971737781</v>
      </c>
    </row>
    <row r="20" spans="1:16" ht="30" customHeight="1" x14ac:dyDescent="0.25">
      <c r="A20" s="3">
        <v>18</v>
      </c>
      <c r="B20" s="53" t="s">
        <v>93</v>
      </c>
      <c r="C20" s="54" t="s">
        <v>92</v>
      </c>
      <c r="D20" s="54" t="s">
        <v>116</v>
      </c>
      <c r="E20" s="55">
        <v>10</v>
      </c>
      <c r="F20" s="55">
        <f t="shared" si="0"/>
        <v>2.5</v>
      </c>
      <c r="G20" s="55">
        <f t="shared" si="2"/>
        <v>4.7619047619047619</v>
      </c>
      <c r="H20" s="57">
        <v>80</v>
      </c>
      <c r="I20" s="55">
        <f t="shared" si="8"/>
        <v>355.23978685612786</v>
      </c>
      <c r="J20" s="55">
        <f t="shared" si="3"/>
        <v>360.00169161803262</v>
      </c>
      <c r="K20" s="55">
        <v>99.25</v>
      </c>
      <c r="L20" s="57">
        <f t="shared" si="4"/>
        <v>245.56701030927834</v>
      </c>
      <c r="M20" s="57">
        <v>160</v>
      </c>
      <c r="N20" s="55">
        <v>200</v>
      </c>
      <c r="O20" s="55">
        <f t="shared" si="6"/>
        <v>341.75</v>
      </c>
      <c r="P20" s="55">
        <f t="shared" si="7"/>
        <v>805.56870192731094</v>
      </c>
    </row>
    <row r="21" spans="1:16" ht="30" customHeight="1" x14ac:dyDescent="0.25">
      <c r="A21" s="3">
        <v>19</v>
      </c>
      <c r="B21" s="42" t="s">
        <v>119</v>
      </c>
      <c r="C21" s="54" t="s">
        <v>120</v>
      </c>
      <c r="D21" s="54" t="s">
        <v>116</v>
      </c>
      <c r="E21" s="55">
        <v>51.27</v>
      </c>
      <c r="F21" s="55">
        <f t="shared" si="0"/>
        <v>12.817500000000001</v>
      </c>
      <c r="G21" s="55">
        <f t="shared" si="2"/>
        <v>24.414285714285715</v>
      </c>
      <c r="H21" s="55">
        <v>0</v>
      </c>
      <c r="I21" s="55">
        <f t="shared" si="8"/>
        <v>0</v>
      </c>
      <c r="J21" s="55">
        <f t="shared" si="3"/>
        <v>24.414285714285715</v>
      </c>
      <c r="K21" s="55">
        <v>43.25</v>
      </c>
      <c r="L21" s="57">
        <f t="shared" si="4"/>
        <v>107.01030927835052</v>
      </c>
      <c r="M21" s="55">
        <v>20</v>
      </c>
      <c r="N21" s="55">
        <f t="shared" si="5"/>
        <v>25</v>
      </c>
      <c r="O21" s="55">
        <f t="shared" si="6"/>
        <v>76.067499999999995</v>
      </c>
      <c r="P21" s="55">
        <f t="shared" si="7"/>
        <v>156.42459499263623</v>
      </c>
    </row>
    <row r="22" spans="1:16" ht="30" customHeight="1" x14ac:dyDescent="0.25">
      <c r="A22" s="3">
        <v>20</v>
      </c>
      <c r="B22" s="42" t="s">
        <v>121</v>
      </c>
      <c r="C22" s="54" t="s">
        <v>122</v>
      </c>
      <c r="D22" s="54" t="s">
        <v>116</v>
      </c>
      <c r="E22" s="55">
        <v>173.8</v>
      </c>
      <c r="F22" s="55">
        <f t="shared" si="0"/>
        <v>43.45</v>
      </c>
      <c r="G22" s="55">
        <f t="shared" si="2"/>
        <v>82.761904761904759</v>
      </c>
      <c r="H22" s="55">
        <v>0</v>
      </c>
      <c r="I22" s="55">
        <f t="shared" si="8"/>
        <v>0</v>
      </c>
      <c r="J22" s="55">
        <f t="shared" si="3"/>
        <v>82.761904761904759</v>
      </c>
      <c r="K22" s="55">
        <v>28.75</v>
      </c>
      <c r="L22" s="57">
        <f t="shared" si="4"/>
        <v>71.134020618556704</v>
      </c>
      <c r="M22" s="55">
        <v>30</v>
      </c>
      <c r="N22" s="55">
        <f t="shared" si="5"/>
        <v>37.5</v>
      </c>
      <c r="O22" s="55">
        <f t="shared" si="6"/>
        <v>102.2</v>
      </c>
      <c r="P22" s="55">
        <f t="shared" si="7"/>
        <v>191.39592538046145</v>
      </c>
    </row>
    <row r="23" spans="1:16" ht="30" customHeight="1" x14ac:dyDescent="0.25">
      <c r="A23" s="3">
        <v>21</v>
      </c>
      <c r="B23" s="42" t="s">
        <v>107</v>
      </c>
      <c r="C23" s="54" t="s">
        <v>108</v>
      </c>
      <c r="D23" s="54" t="s">
        <v>116</v>
      </c>
      <c r="E23" s="55">
        <v>262.5</v>
      </c>
      <c r="F23" s="55">
        <f t="shared" si="0"/>
        <v>65.625</v>
      </c>
      <c r="G23" s="55">
        <v>125</v>
      </c>
      <c r="H23" s="55">
        <v>75</v>
      </c>
      <c r="I23" s="55">
        <f t="shared" si="8"/>
        <v>333.0373001776199</v>
      </c>
      <c r="J23" s="55">
        <f t="shared" si="3"/>
        <v>458.0373001776199</v>
      </c>
      <c r="K23" s="55">
        <v>121.25</v>
      </c>
      <c r="L23" s="55">
        <v>300</v>
      </c>
      <c r="M23" s="55">
        <v>40</v>
      </c>
      <c r="N23" s="55">
        <f t="shared" si="5"/>
        <v>50</v>
      </c>
      <c r="O23" s="55">
        <f t="shared" si="6"/>
        <v>301.875</v>
      </c>
      <c r="P23" s="55">
        <f t="shared" si="7"/>
        <v>808.03730017761995</v>
      </c>
    </row>
    <row r="24" spans="1:16" ht="30" customHeight="1" x14ac:dyDescent="0.25">
      <c r="A24" s="3">
        <v>23</v>
      </c>
      <c r="B24" s="42" t="s">
        <v>97</v>
      </c>
      <c r="C24" s="54" t="s">
        <v>98</v>
      </c>
      <c r="D24" s="54" t="s">
        <v>116</v>
      </c>
      <c r="E24" s="55">
        <v>96.174999999999997</v>
      </c>
      <c r="F24" s="55">
        <f t="shared" si="0"/>
        <v>24.043749999999999</v>
      </c>
      <c r="G24" s="55">
        <f t="shared" si="2"/>
        <v>45.797619047619051</v>
      </c>
      <c r="H24" s="55">
        <v>65.7</v>
      </c>
      <c r="I24" s="55">
        <f t="shared" si="8"/>
        <v>291.74067495559501</v>
      </c>
      <c r="J24" s="55">
        <f t="shared" si="3"/>
        <v>337.53829400321405</v>
      </c>
      <c r="K24" s="55">
        <v>5.9</v>
      </c>
      <c r="L24" s="57">
        <f t="shared" si="4"/>
        <v>14.597938144329897</v>
      </c>
      <c r="M24" s="55">
        <v>140</v>
      </c>
      <c r="N24" s="55">
        <f t="shared" si="5"/>
        <v>175</v>
      </c>
      <c r="O24" s="55">
        <f t="shared" si="6"/>
        <v>235.64375000000001</v>
      </c>
      <c r="P24" s="55">
        <f t="shared" si="7"/>
        <v>527.13623214754398</v>
      </c>
    </row>
    <row r="25" spans="1:16" ht="30" customHeight="1" x14ac:dyDescent="0.25">
      <c r="A25" s="3">
        <v>24</v>
      </c>
      <c r="B25" s="42" t="s">
        <v>2</v>
      </c>
      <c r="C25" s="54" t="s">
        <v>3</v>
      </c>
      <c r="D25" s="54" t="s">
        <v>116</v>
      </c>
      <c r="E25" s="55">
        <v>88.75</v>
      </c>
      <c r="F25" s="55">
        <f t="shared" si="0"/>
        <v>22.1875</v>
      </c>
      <c r="G25" s="55">
        <f t="shared" si="2"/>
        <v>42.261904761904759</v>
      </c>
      <c r="H25" s="55">
        <v>61.5</v>
      </c>
      <c r="I25" s="55">
        <f t="shared" si="8"/>
        <v>273.09058614564833</v>
      </c>
      <c r="J25" s="55">
        <f t="shared" si="3"/>
        <v>315.35249090755309</v>
      </c>
      <c r="K25" s="55">
        <v>33.15</v>
      </c>
      <c r="L25" s="57">
        <f t="shared" si="4"/>
        <v>82.020618556701038</v>
      </c>
      <c r="M25" s="55">
        <v>140</v>
      </c>
      <c r="N25" s="55">
        <f t="shared" si="5"/>
        <v>175</v>
      </c>
      <c r="O25" s="55">
        <f t="shared" si="6"/>
        <v>256.83749999999998</v>
      </c>
      <c r="P25" s="55">
        <f t="shared" si="7"/>
        <v>572.37310946425418</v>
      </c>
    </row>
    <row r="26" spans="1:16" ht="30" customHeight="1" x14ac:dyDescent="0.25">
      <c r="A26" s="3">
        <v>25</v>
      </c>
      <c r="B26" s="42" t="s">
        <v>109</v>
      </c>
      <c r="C26" s="54" t="s">
        <v>110</v>
      </c>
      <c r="D26" s="54" t="s">
        <v>116</v>
      </c>
      <c r="E26" s="55">
        <v>10</v>
      </c>
      <c r="F26" s="55">
        <f t="shared" si="0"/>
        <v>2.5</v>
      </c>
      <c r="G26" s="55">
        <f t="shared" si="2"/>
        <v>4.7619047619047619</v>
      </c>
      <c r="H26" s="55">
        <v>0</v>
      </c>
      <c r="I26" s="55">
        <f t="shared" si="8"/>
        <v>0</v>
      </c>
      <c r="J26" s="55">
        <f t="shared" si="3"/>
        <v>4.7619047619047619</v>
      </c>
      <c r="K26" s="55">
        <v>29</v>
      </c>
      <c r="L26" s="57">
        <f t="shared" si="4"/>
        <v>71.75257731958763</v>
      </c>
      <c r="M26" s="55">
        <v>110</v>
      </c>
      <c r="N26" s="55">
        <f t="shared" si="5"/>
        <v>137.5</v>
      </c>
      <c r="O26" s="55">
        <f t="shared" si="6"/>
        <v>141.5</v>
      </c>
      <c r="P26" s="55">
        <f t="shared" si="7"/>
        <v>214.01448208149239</v>
      </c>
    </row>
  </sheetData>
  <sheetProtection algorithmName="SHA-512" hashValue="G2Hy0MGoauB2ATVRpE5fhmBNuEwH24sks29MJjw8f+/EFIhO8zKvesi8NaWWFK6ACFGhW69pfrqZMOJOyrVLNA==" saltValue="MqtGaydZa5O6viJlgLSRTQ==" spinCount="100000" sheet="1" objects="1" scenarios="1"/>
  <mergeCells count="5">
    <mergeCell ref="K2:L2"/>
    <mergeCell ref="A1:O1"/>
    <mergeCell ref="A3:D3"/>
    <mergeCell ref="M2:N2"/>
    <mergeCell ref="E2:I2"/>
  </mergeCells>
  <phoneticPr fontId="9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7"/>
  <sheetViews>
    <sheetView workbookViewId="0">
      <selection activeCell="Q1" sqref="Q1:R1048576"/>
    </sheetView>
  </sheetViews>
  <sheetFormatPr defaultRowHeight="15" x14ac:dyDescent="0.25"/>
  <cols>
    <col min="1" max="1" width="3.85546875" style="1" customWidth="1"/>
    <col min="2" max="2" width="12.28515625" style="7" customWidth="1"/>
    <col min="3" max="3" width="17.5703125" style="7" customWidth="1"/>
    <col min="4" max="4" width="19.7109375" style="7" customWidth="1"/>
    <col min="5" max="5" width="9.5703125" style="7" customWidth="1"/>
    <col min="6" max="8" width="9.28515625" style="7" customWidth="1"/>
    <col min="9" max="9" width="9.28515625" style="20" customWidth="1"/>
    <col min="10" max="10" width="9.140625" style="20"/>
    <col min="11" max="11" width="9.140625" style="7"/>
    <col min="12" max="12" width="11.42578125" style="20" bestFit="1" customWidth="1"/>
    <col min="13" max="13" width="9.140625" style="7"/>
    <col min="14" max="14" width="11.28515625" style="20" customWidth="1"/>
    <col min="15" max="15" width="11.7109375" style="7" customWidth="1"/>
    <col min="16" max="16" width="12.42578125" style="7" customWidth="1"/>
  </cols>
  <sheetData>
    <row r="1" spans="1:16" ht="15.75" x14ac:dyDescent="0.25">
      <c r="A1" s="66" t="s">
        <v>149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6" ht="38.25" x14ac:dyDescent="0.25">
      <c r="A2" s="4" t="s">
        <v>40</v>
      </c>
      <c r="B2" s="10" t="s">
        <v>21</v>
      </c>
      <c r="C2" s="33" t="s">
        <v>39</v>
      </c>
      <c r="D2" s="6" t="s">
        <v>22</v>
      </c>
      <c r="E2" s="69" t="s">
        <v>23</v>
      </c>
      <c r="F2" s="69"/>
      <c r="G2" s="69"/>
      <c r="H2" s="69"/>
      <c r="I2" s="69"/>
      <c r="J2" s="10"/>
      <c r="K2" s="69" t="s">
        <v>24</v>
      </c>
      <c r="L2" s="69"/>
      <c r="M2" s="69" t="s">
        <v>25</v>
      </c>
      <c r="N2" s="69"/>
      <c r="O2" s="10"/>
      <c r="P2" s="9"/>
    </row>
    <row r="3" spans="1:16" ht="64.5" x14ac:dyDescent="0.25">
      <c r="A3" s="68" t="s">
        <v>117</v>
      </c>
      <c r="B3" s="68"/>
      <c r="C3" s="68"/>
      <c r="D3" s="68"/>
      <c r="E3" s="12" t="s">
        <v>27</v>
      </c>
      <c r="F3" s="12" t="s">
        <v>28</v>
      </c>
      <c r="G3" s="12" t="s">
        <v>29</v>
      </c>
      <c r="H3" s="12" t="s">
        <v>30</v>
      </c>
      <c r="I3" s="13" t="s">
        <v>31</v>
      </c>
      <c r="J3" s="14" t="s">
        <v>32</v>
      </c>
      <c r="K3" s="12" t="s">
        <v>27</v>
      </c>
      <c r="L3" s="15" t="s">
        <v>33</v>
      </c>
      <c r="M3" s="12" t="s">
        <v>36</v>
      </c>
      <c r="N3" s="12" t="s">
        <v>37</v>
      </c>
      <c r="O3" s="10" t="s">
        <v>26</v>
      </c>
      <c r="P3" s="10" t="s">
        <v>35</v>
      </c>
    </row>
    <row r="4" spans="1:16" ht="26.25" x14ac:dyDescent="0.25">
      <c r="A4" s="3">
        <v>1</v>
      </c>
      <c r="B4" s="24" t="s">
        <v>93</v>
      </c>
      <c r="C4" s="17" t="s">
        <v>92</v>
      </c>
      <c r="D4" s="18" t="s">
        <v>118</v>
      </c>
      <c r="E4" s="55">
        <v>10</v>
      </c>
      <c r="F4" s="55">
        <f>E4/4</f>
        <v>2.5</v>
      </c>
      <c r="G4" s="55">
        <f t="shared" ref="G4:G9" si="0">F4*$G$10/$F$10</f>
        <v>4.1322314049586772</v>
      </c>
      <c r="H4" s="55">
        <v>80.55</v>
      </c>
      <c r="I4" s="55">
        <f t="shared" ref="I4:I8" si="1">H4*$I$9/$H$9</f>
        <v>184.40934065934064</v>
      </c>
      <c r="J4" s="57">
        <f>G4+I4</f>
        <v>188.54157206429932</v>
      </c>
      <c r="K4" s="55">
        <v>99.25</v>
      </c>
      <c r="L4" s="55">
        <f t="shared" ref="L4:L7" si="2">K4*$L$8/$K$8</f>
        <v>297.0074812967581</v>
      </c>
      <c r="M4" s="55">
        <v>160</v>
      </c>
      <c r="N4" s="55">
        <v>200</v>
      </c>
      <c r="O4" s="55">
        <f>F4+H4+K4+M4</f>
        <v>342.3</v>
      </c>
      <c r="P4" s="55">
        <f>J4+L4+N4</f>
        <v>685.54905336105742</v>
      </c>
    </row>
    <row r="5" spans="1:16" ht="26.25" x14ac:dyDescent="0.25">
      <c r="A5" s="3">
        <v>2</v>
      </c>
      <c r="B5" s="24" t="s">
        <v>119</v>
      </c>
      <c r="C5" s="17" t="s">
        <v>120</v>
      </c>
      <c r="D5" s="18" t="s">
        <v>118</v>
      </c>
      <c r="E5" s="55">
        <v>51.27</v>
      </c>
      <c r="F5" s="55">
        <f t="shared" ref="F5:F25" si="3">E5/4</f>
        <v>12.817500000000001</v>
      </c>
      <c r="G5" s="55">
        <f t="shared" si="0"/>
        <v>21.185950413223139</v>
      </c>
      <c r="H5" s="55">
        <v>0</v>
      </c>
      <c r="I5" s="55">
        <f t="shared" si="1"/>
        <v>0</v>
      </c>
      <c r="J5" s="57">
        <f t="shared" ref="J5:J25" si="4">G5+I5</f>
        <v>21.185950413223139</v>
      </c>
      <c r="K5" s="55">
        <v>43.25</v>
      </c>
      <c r="L5" s="55">
        <f t="shared" si="2"/>
        <v>129.42643391521196</v>
      </c>
      <c r="M5" s="55">
        <v>20</v>
      </c>
      <c r="N5" s="55">
        <f>M5*$N$4/$M$4</f>
        <v>25</v>
      </c>
      <c r="O5" s="55">
        <f t="shared" ref="O5:O25" si="5">F5+H5+K5+M5</f>
        <v>76.067499999999995</v>
      </c>
      <c r="P5" s="55">
        <f t="shared" ref="P5:P25" si="6">J5+L5+N5</f>
        <v>175.6123843284351</v>
      </c>
    </row>
    <row r="6" spans="1:16" ht="26.25" x14ac:dyDescent="0.25">
      <c r="A6" s="3">
        <v>3</v>
      </c>
      <c r="B6" s="41" t="s">
        <v>121</v>
      </c>
      <c r="C6" s="17" t="s">
        <v>122</v>
      </c>
      <c r="D6" s="18" t="s">
        <v>118</v>
      </c>
      <c r="E6" s="55">
        <v>173.8</v>
      </c>
      <c r="F6" s="55">
        <f t="shared" si="3"/>
        <v>43.45</v>
      </c>
      <c r="G6" s="55">
        <f t="shared" si="0"/>
        <v>71.818181818181813</v>
      </c>
      <c r="H6" s="55">
        <v>0</v>
      </c>
      <c r="I6" s="55">
        <f t="shared" si="1"/>
        <v>0</v>
      </c>
      <c r="J6" s="57">
        <f t="shared" si="4"/>
        <v>71.818181818181813</v>
      </c>
      <c r="K6" s="55">
        <v>28.75</v>
      </c>
      <c r="L6" s="55">
        <f t="shared" si="2"/>
        <v>86.034912718204495</v>
      </c>
      <c r="M6" s="55">
        <v>30</v>
      </c>
      <c r="N6" s="55">
        <f t="shared" ref="N6:N25" si="7">M6*$N$4/$M$4</f>
        <v>37.5</v>
      </c>
      <c r="O6" s="55">
        <f t="shared" si="5"/>
        <v>102.2</v>
      </c>
      <c r="P6" s="55">
        <f t="shared" si="6"/>
        <v>195.35309453638632</v>
      </c>
    </row>
    <row r="7" spans="1:16" ht="26.25" x14ac:dyDescent="0.25">
      <c r="A7" s="3">
        <v>4</v>
      </c>
      <c r="B7" s="24" t="s">
        <v>121</v>
      </c>
      <c r="C7" s="17" t="s">
        <v>122</v>
      </c>
      <c r="D7" s="18" t="s">
        <v>118</v>
      </c>
      <c r="E7" s="55">
        <v>88.75</v>
      </c>
      <c r="F7" s="55">
        <f t="shared" si="3"/>
        <v>22.1875</v>
      </c>
      <c r="G7" s="55">
        <f t="shared" si="0"/>
        <v>36.673553719008261</v>
      </c>
      <c r="H7" s="55">
        <v>61.5</v>
      </c>
      <c r="I7" s="55">
        <f t="shared" si="1"/>
        <v>140.7967032967033</v>
      </c>
      <c r="J7" s="57">
        <f t="shared" si="4"/>
        <v>177.47025701571155</v>
      </c>
      <c r="K7" s="55">
        <v>33.15</v>
      </c>
      <c r="L7" s="55">
        <f t="shared" si="2"/>
        <v>99.201995012468828</v>
      </c>
      <c r="M7" s="55">
        <v>140</v>
      </c>
      <c r="N7" s="55">
        <f t="shared" si="7"/>
        <v>175</v>
      </c>
      <c r="O7" s="55">
        <f t="shared" si="5"/>
        <v>256.83749999999998</v>
      </c>
      <c r="P7" s="55">
        <f t="shared" si="6"/>
        <v>451.67225202818037</v>
      </c>
    </row>
    <row r="8" spans="1:16" ht="26.25" x14ac:dyDescent="0.25">
      <c r="A8" s="3">
        <v>5</v>
      </c>
      <c r="B8" s="24" t="s">
        <v>123</v>
      </c>
      <c r="C8" s="17" t="s">
        <v>124</v>
      </c>
      <c r="D8" s="18" t="s">
        <v>118</v>
      </c>
      <c r="E8" s="55">
        <v>10</v>
      </c>
      <c r="F8" s="55">
        <f t="shared" si="3"/>
        <v>2.5</v>
      </c>
      <c r="G8" s="55">
        <f t="shared" si="0"/>
        <v>4.1322314049586772</v>
      </c>
      <c r="H8" s="55">
        <v>60</v>
      </c>
      <c r="I8" s="55">
        <f t="shared" si="1"/>
        <v>137.36263736263734</v>
      </c>
      <c r="J8" s="57">
        <f t="shared" si="4"/>
        <v>141.49486876759602</v>
      </c>
      <c r="K8" s="55">
        <v>100.25</v>
      </c>
      <c r="L8" s="55">
        <v>300</v>
      </c>
      <c r="M8" s="55">
        <v>0</v>
      </c>
      <c r="N8" s="55">
        <f t="shared" si="7"/>
        <v>0</v>
      </c>
      <c r="O8" s="55">
        <f t="shared" si="5"/>
        <v>162.75</v>
      </c>
      <c r="P8" s="55">
        <f t="shared" si="6"/>
        <v>441.49486876759602</v>
      </c>
    </row>
    <row r="9" spans="1:16" ht="26.25" x14ac:dyDescent="0.25">
      <c r="A9" s="3">
        <v>6</v>
      </c>
      <c r="B9" s="24" t="s">
        <v>125</v>
      </c>
      <c r="C9" s="17" t="s">
        <v>126</v>
      </c>
      <c r="D9" s="18" t="s">
        <v>118</v>
      </c>
      <c r="E9" s="55">
        <v>40.494999999999997</v>
      </c>
      <c r="F9" s="55">
        <f t="shared" si="3"/>
        <v>10.123749999999999</v>
      </c>
      <c r="G9" s="55">
        <f t="shared" si="0"/>
        <v>16.733471074380166</v>
      </c>
      <c r="H9" s="55">
        <v>163.80000000000001</v>
      </c>
      <c r="I9" s="55">
        <v>375</v>
      </c>
      <c r="J9" s="57">
        <f t="shared" si="4"/>
        <v>391.73347107438019</v>
      </c>
      <c r="K9" s="55">
        <v>36.25</v>
      </c>
      <c r="L9" s="55">
        <f>K9*$L$8/$K$8</f>
        <v>108.47880299251871</v>
      </c>
      <c r="M9" s="55">
        <v>160</v>
      </c>
      <c r="N9" s="55">
        <f t="shared" si="7"/>
        <v>200</v>
      </c>
      <c r="O9" s="55">
        <f t="shared" si="5"/>
        <v>370.17375000000004</v>
      </c>
      <c r="P9" s="55">
        <f t="shared" si="6"/>
        <v>700.21227406689889</v>
      </c>
    </row>
    <row r="10" spans="1:16" ht="26.25" x14ac:dyDescent="0.25">
      <c r="A10" s="3">
        <v>7</v>
      </c>
      <c r="B10" s="24" t="s">
        <v>127</v>
      </c>
      <c r="C10" s="17" t="s">
        <v>128</v>
      </c>
      <c r="D10" s="18" t="s">
        <v>118</v>
      </c>
      <c r="E10" s="55">
        <v>302.5</v>
      </c>
      <c r="F10" s="55">
        <f t="shared" si="3"/>
        <v>75.625</v>
      </c>
      <c r="G10" s="55">
        <v>125</v>
      </c>
      <c r="H10" s="55">
        <v>0</v>
      </c>
      <c r="I10" s="55">
        <f>H10*$I$9/$H$9</f>
        <v>0</v>
      </c>
      <c r="J10" s="57">
        <f t="shared" si="4"/>
        <v>125</v>
      </c>
      <c r="K10" s="55">
        <v>32.049999999999997</v>
      </c>
      <c r="L10" s="55">
        <f t="shared" ref="L10:L25" si="8">K10*$L$8/$K$8</f>
        <v>95.910224438902745</v>
      </c>
      <c r="M10" s="55">
        <v>0</v>
      </c>
      <c r="N10" s="55">
        <f t="shared" si="7"/>
        <v>0</v>
      </c>
      <c r="O10" s="55">
        <f t="shared" si="5"/>
        <v>107.675</v>
      </c>
      <c r="P10" s="55">
        <f t="shared" si="6"/>
        <v>220.91022443890273</v>
      </c>
    </row>
    <row r="11" spans="1:16" ht="26.25" x14ac:dyDescent="0.25">
      <c r="A11" s="3">
        <v>9</v>
      </c>
      <c r="B11" s="24" t="s">
        <v>63</v>
      </c>
      <c r="C11" s="17" t="s">
        <v>58</v>
      </c>
      <c r="D11" s="18" t="s">
        <v>118</v>
      </c>
      <c r="E11" s="55">
        <v>181.22499999999999</v>
      </c>
      <c r="F11" s="55">
        <f t="shared" si="3"/>
        <v>45.306249999999999</v>
      </c>
      <c r="G11" s="55">
        <f>F11*$G$10/$F$10</f>
        <v>74.88636363636364</v>
      </c>
      <c r="H11" s="55">
        <v>0</v>
      </c>
      <c r="I11" s="55">
        <f t="shared" ref="I11:I25" si="9">H11*$I$9/$H$9</f>
        <v>0</v>
      </c>
      <c r="J11" s="57">
        <f t="shared" si="4"/>
        <v>74.88636363636364</v>
      </c>
      <c r="K11" s="55">
        <v>33.799999999999997</v>
      </c>
      <c r="L11" s="55">
        <f t="shared" si="8"/>
        <v>101.14713216957605</v>
      </c>
      <c r="M11" s="55">
        <v>150</v>
      </c>
      <c r="N11" s="55">
        <f t="shared" si="7"/>
        <v>187.5</v>
      </c>
      <c r="O11" s="55">
        <f t="shared" si="5"/>
        <v>229.10624999999999</v>
      </c>
      <c r="P11" s="55">
        <f t="shared" si="6"/>
        <v>363.53349580593971</v>
      </c>
    </row>
    <row r="12" spans="1:16" ht="26.25" x14ac:dyDescent="0.25">
      <c r="A12" s="3">
        <v>10</v>
      </c>
      <c r="B12" s="24" t="s">
        <v>97</v>
      </c>
      <c r="C12" s="17" t="s">
        <v>98</v>
      </c>
      <c r="D12" s="18" t="s">
        <v>118</v>
      </c>
      <c r="E12" s="55">
        <v>96.174999999999997</v>
      </c>
      <c r="F12" s="55">
        <f t="shared" si="3"/>
        <v>24.043749999999999</v>
      </c>
      <c r="G12" s="55">
        <f t="shared" ref="G12:G25" si="10">F12*$G$10/$F$10</f>
        <v>39.741735537190081</v>
      </c>
      <c r="H12" s="55">
        <v>65.7</v>
      </c>
      <c r="I12" s="55">
        <f t="shared" si="9"/>
        <v>150.41208791208791</v>
      </c>
      <c r="J12" s="57">
        <f t="shared" si="4"/>
        <v>190.15382344927798</v>
      </c>
      <c r="K12" s="55">
        <v>5.9</v>
      </c>
      <c r="L12" s="55">
        <f t="shared" si="8"/>
        <v>17.655860349127181</v>
      </c>
      <c r="M12" s="55">
        <v>140</v>
      </c>
      <c r="N12" s="55">
        <f t="shared" si="7"/>
        <v>175</v>
      </c>
      <c r="O12" s="55">
        <f t="shared" si="5"/>
        <v>235.64375000000001</v>
      </c>
      <c r="P12" s="55">
        <f t="shared" si="6"/>
        <v>382.80968379840516</v>
      </c>
    </row>
    <row r="13" spans="1:16" ht="26.25" x14ac:dyDescent="0.25">
      <c r="A13" s="3">
        <v>11</v>
      </c>
      <c r="B13" s="24" t="s">
        <v>75</v>
      </c>
      <c r="C13" s="17" t="s">
        <v>74</v>
      </c>
      <c r="D13" s="18" t="s">
        <v>118</v>
      </c>
      <c r="E13" s="55">
        <v>15.84</v>
      </c>
      <c r="F13" s="55">
        <f t="shared" si="3"/>
        <v>3.96</v>
      </c>
      <c r="G13" s="55">
        <f t="shared" si="10"/>
        <v>6.5454545454545459</v>
      </c>
      <c r="H13" s="55">
        <v>84.45</v>
      </c>
      <c r="I13" s="55">
        <f t="shared" si="9"/>
        <v>193.33791208791209</v>
      </c>
      <c r="J13" s="57">
        <f t="shared" si="4"/>
        <v>199.88336663336662</v>
      </c>
      <c r="K13" s="55">
        <v>58.9</v>
      </c>
      <c r="L13" s="55">
        <f t="shared" si="8"/>
        <v>176.25935162094763</v>
      </c>
      <c r="M13" s="55">
        <v>40</v>
      </c>
      <c r="N13" s="55">
        <f t="shared" si="7"/>
        <v>50</v>
      </c>
      <c r="O13" s="55">
        <f t="shared" si="5"/>
        <v>187.31</v>
      </c>
      <c r="P13" s="55">
        <f t="shared" si="6"/>
        <v>426.14271825431422</v>
      </c>
    </row>
    <row r="14" spans="1:16" ht="26.25" x14ac:dyDescent="0.25">
      <c r="A14" s="3">
        <v>12</v>
      </c>
      <c r="B14" s="24" t="s">
        <v>129</v>
      </c>
      <c r="C14" s="17" t="s">
        <v>130</v>
      </c>
      <c r="D14" s="18" t="s">
        <v>118</v>
      </c>
      <c r="E14" s="55">
        <v>66.569500000000005</v>
      </c>
      <c r="F14" s="55">
        <f t="shared" si="3"/>
        <v>16.642375000000001</v>
      </c>
      <c r="G14" s="55">
        <f t="shared" si="10"/>
        <v>27.50805785123967</v>
      </c>
      <c r="H14" s="55">
        <v>60.825000000000003</v>
      </c>
      <c r="I14" s="55">
        <f t="shared" si="9"/>
        <v>139.25137362637361</v>
      </c>
      <c r="J14" s="57">
        <f t="shared" si="4"/>
        <v>166.75943147761328</v>
      </c>
      <c r="K14" s="55">
        <v>29.15</v>
      </c>
      <c r="L14" s="55">
        <f t="shared" si="8"/>
        <v>87.231920199501246</v>
      </c>
      <c r="M14" s="55">
        <v>40</v>
      </c>
      <c r="N14" s="55">
        <f t="shared" si="7"/>
        <v>50</v>
      </c>
      <c r="O14" s="55">
        <f t="shared" si="5"/>
        <v>146.61737500000001</v>
      </c>
      <c r="P14" s="55">
        <f t="shared" si="6"/>
        <v>303.99135167711449</v>
      </c>
    </row>
    <row r="15" spans="1:16" ht="26.25" x14ac:dyDescent="0.25">
      <c r="A15" s="3">
        <v>13</v>
      </c>
      <c r="B15" s="24" t="s">
        <v>99</v>
      </c>
      <c r="C15" s="17" t="s">
        <v>100</v>
      </c>
      <c r="D15" s="18" t="s">
        <v>118</v>
      </c>
      <c r="E15" s="55">
        <v>17.59</v>
      </c>
      <c r="F15" s="55">
        <f t="shared" si="3"/>
        <v>4.3975</v>
      </c>
      <c r="G15" s="55">
        <f t="shared" si="10"/>
        <v>7.2685950413223139</v>
      </c>
      <c r="H15" s="55">
        <v>65.55</v>
      </c>
      <c r="I15" s="55">
        <f t="shared" si="9"/>
        <v>150.06868131868131</v>
      </c>
      <c r="J15" s="57">
        <f t="shared" si="4"/>
        <v>157.33727636000361</v>
      </c>
      <c r="K15" s="55">
        <v>32.6</v>
      </c>
      <c r="L15" s="55">
        <f t="shared" si="8"/>
        <v>97.556109725685786</v>
      </c>
      <c r="M15" s="55">
        <v>30</v>
      </c>
      <c r="N15" s="55">
        <f t="shared" si="7"/>
        <v>37.5</v>
      </c>
      <c r="O15" s="55">
        <f t="shared" si="5"/>
        <v>132.54749999999999</v>
      </c>
      <c r="P15" s="55">
        <f t="shared" si="6"/>
        <v>292.39338608568937</v>
      </c>
    </row>
    <row r="16" spans="1:16" ht="26.25" x14ac:dyDescent="0.25">
      <c r="A16" s="3">
        <v>14</v>
      </c>
      <c r="B16" s="24" t="s">
        <v>91</v>
      </c>
      <c r="C16" s="17" t="s">
        <v>90</v>
      </c>
      <c r="D16" s="18" t="s">
        <v>118</v>
      </c>
      <c r="E16" s="55">
        <v>43</v>
      </c>
      <c r="F16" s="55">
        <f t="shared" si="3"/>
        <v>10.75</v>
      </c>
      <c r="G16" s="55">
        <f t="shared" si="10"/>
        <v>17.768595041322314</v>
      </c>
      <c r="H16" s="55">
        <v>0</v>
      </c>
      <c r="I16" s="55">
        <f t="shared" si="9"/>
        <v>0</v>
      </c>
      <c r="J16" s="57">
        <f t="shared" si="4"/>
        <v>17.768595041322314</v>
      </c>
      <c r="K16" s="55">
        <v>64.849999999999994</v>
      </c>
      <c r="L16" s="55">
        <f t="shared" si="8"/>
        <v>194.06483790523691</v>
      </c>
      <c r="M16" s="55">
        <v>20</v>
      </c>
      <c r="N16" s="55">
        <f t="shared" si="7"/>
        <v>25</v>
      </c>
      <c r="O16" s="55">
        <f t="shared" si="5"/>
        <v>95.6</v>
      </c>
      <c r="P16" s="55">
        <f t="shared" si="6"/>
        <v>236.83343294655924</v>
      </c>
    </row>
    <row r="17" spans="1:16" ht="26.25" x14ac:dyDescent="0.25">
      <c r="A17" s="3">
        <v>15</v>
      </c>
      <c r="B17" s="24" t="s">
        <v>131</v>
      </c>
      <c r="C17" s="17" t="s">
        <v>132</v>
      </c>
      <c r="D17" s="18" t="s">
        <v>118</v>
      </c>
      <c r="E17" s="55">
        <v>56.6</v>
      </c>
      <c r="F17" s="55">
        <f t="shared" si="3"/>
        <v>14.15</v>
      </c>
      <c r="G17" s="55">
        <f t="shared" si="10"/>
        <v>23.388429752066116</v>
      </c>
      <c r="H17" s="55">
        <v>0</v>
      </c>
      <c r="I17" s="55">
        <f t="shared" si="9"/>
        <v>0</v>
      </c>
      <c r="J17" s="57">
        <f t="shared" si="4"/>
        <v>23.388429752066116</v>
      </c>
      <c r="K17" s="55">
        <v>63.65</v>
      </c>
      <c r="L17" s="55">
        <f t="shared" si="8"/>
        <v>190.47381546134665</v>
      </c>
      <c r="M17" s="55">
        <v>0</v>
      </c>
      <c r="N17" s="55">
        <f t="shared" si="7"/>
        <v>0</v>
      </c>
      <c r="O17" s="55">
        <f t="shared" si="5"/>
        <v>77.8</v>
      </c>
      <c r="P17" s="55">
        <f t="shared" si="6"/>
        <v>213.86224521341276</v>
      </c>
    </row>
    <row r="18" spans="1:16" ht="26.25" x14ac:dyDescent="0.25">
      <c r="A18" s="3">
        <v>16</v>
      </c>
      <c r="B18" s="24" t="s">
        <v>133</v>
      </c>
      <c r="C18" s="17" t="s">
        <v>134</v>
      </c>
      <c r="D18" s="18" t="s">
        <v>118</v>
      </c>
      <c r="E18" s="55">
        <v>212.5</v>
      </c>
      <c r="F18" s="55">
        <f t="shared" si="3"/>
        <v>53.125</v>
      </c>
      <c r="G18" s="55">
        <f t="shared" si="10"/>
        <v>87.809917355371894</v>
      </c>
      <c r="H18" s="55">
        <v>0</v>
      </c>
      <c r="I18" s="55">
        <f t="shared" si="9"/>
        <v>0</v>
      </c>
      <c r="J18" s="57">
        <f t="shared" si="4"/>
        <v>87.809917355371894</v>
      </c>
      <c r="K18" s="55">
        <v>5</v>
      </c>
      <c r="L18" s="55">
        <f t="shared" si="8"/>
        <v>14.962593516209477</v>
      </c>
      <c r="M18" s="55">
        <v>40</v>
      </c>
      <c r="N18" s="55">
        <f t="shared" si="7"/>
        <v>50</v>
      </c>
      <c r="O18" s="55">
        <f t="shared" si="5"/>
        <v>98.125</v>
      </c>
      <c r="P18" s="55">
        <f t="shared" si="6"/>
        <v>152.77251087158137</v>
      </c>
    </row>
    <row r="19" spans="1:16" ht="26.25" x14ac:dyDescent="0.25">
      <c r="A19" s="3">
        <v>17</v>
      </c>
      <c r="B19" s="24" t="s">
        <v>95</v>
      </c>
      <c r="C19" s="17" t="s">
        <v>94</v>
      </c>
      <c r="D19" s="18" t="s">
        <v>118</v>
      </c>
      <c r="E19" s="55">
        <v>59.5</v>
      </c>
      <c r="F19" s="55">
        <f t="shared" si="3"/>
        <v>14.875</v>
      </c>
      <c r="G19" s="55">
        <f t="shared" si="10"/>
        <v>24.58677685950413</v>
      </c>
      <c r="H19" s="55">
        <v>0</v>
      </c>
      <c r="I19" s="55">
        <f t="shared" si="9"/>
        <v>0</v>
      </c>
      <c r="J19" s="57">
        <f t="shared" si="4"/>
        <v>24.58677685950413</v>
      </c>
      <c r="K19" s="55">
        <v>3.75</v>
      </c>
      <c r="L19" s="55">
        <f t="shared" si="8"/>
        <v>11.221945137157107</v>
      </c>
      <c r="M19" s="55">
        <v>0</v>
      </c>
      <c r="N19" s="55">
        <f t="shared" si="7"/>
        <v>0</v>
      </c>
      <c r="O19" s="55">
        <f t="shared" si="5"/>
        <v>18.625</v>
      </c>
      <c r="P19" s="55">
        <f t="shared" si="6"/>
        <v>35.808721996661234</v>
      </c>
    </row>
    <row r="20" spans="1:16" ht="26.25" x14ac:dyDescent="0.25">
      <c r="A20" s="3">
        <v>18</v>
      </c>
      <c r="B20" s="24" t="s">
        <v>101</v>
      </c>
      <c r="C20" s="17" t="s">
        <v>102</v>
      </c>
      <c r="D20" s="18" t="s">
        <v>118</v>
      </c>
      <c r="E20" s="55">
        <v>45</v>
      </c>
      <c r="F20" s="55">
        <f t="shared" si="3"/>
        <v>11.25</v>
      </c>
      <c r="G20" s="55">
        <f t="shared" si="10"/>
        <v>18.595041322314049</v>
      </c>
      <c r="H20" s="55">
        <v>81.900000000000006</v>
      </c>
      <c r="I20" s="55">
        <f t="shared" si="9"/>
        <v>187.5</v>
      </c>
      <c r="J20" s="57">
        <f t="shared" si="4"/>
        <v>206.09504132231405</v>
      </c>
      <c r="K20" s="55">
        <v>56.95</v>
      </c>
      <c r="L20" s="55">
        <f t="shared" si="8"/>
        <v>170.42394014962593</v>
      </c>
      <c r="M20" s="55">
        <v>0</v>
      </c>
      <c r="N20" s="55">
        <f t="shared" si="7"/>
        <v>0</v>
      </c>
      <c r="O20" s="55">
        <f t="shared" si="5"/>
        <v>150.10000000000002</v>
      </c>
      <c r="P20" s="55">
        <f t="shared" si="6"/>
        <v>376.51898147193998</v>
      </c>
    </row>
    <row r="21" spans="1:16" ht="26.25" x14ac:dyDescent="0.25">
      <c r="A21" s="3">
        <v>19</v>
      </c>
      <c r="B21" s="24" t="s">
        <v>73</v>
      </c>
      <c r="C21" s="17" t="s">
        <v>72</v>
      </c>
      <c r="D21" s="18" t="s">
        <v>118</v>
      </c>
      <c r="E21" s="55">
        <v>10</v>
      </c>
      <c r="F21" s="55">
        <f t="shared" si="3"/>
        <v>2.5</v>
      </c>
      <c r="G21" s="55">
        <f t="shared" si="10"/>
        <v>4.1322314049586772</v>
      </c>
      <c r="H21" s="55">
        <v>133.5</v>
      </c>
      <c r="I21" s="55">
        <f t="shared" si="9"/>
        <v>305.63186813186809</v>
      </c>
      <c r="J21" s="57">
        <f t="shared" si="4"/>
        <v>309.76409953682679</v>
      </c>
      <c r="K21" s="55">
        <v>61.05</v>
      </c>
      <c r="L21" s="55">
        <f t="shared" si="8"/>
        <v>182.69326683291771</v>
      </c>
      <c r="M21" s="55">
        <v>30</v>
      </c>
      <c r="N21" s="55">
        <f t="shared" si="7"/>
        <v>37.5</v>
      </c>
      <c r="O21" s="55">
        <f t="shared" si="5"/>
        <v>227.05</v>
      </c>
      <c r="P21" s="55">
        <f t="shared" si="6"/>
        <v>529.95736636974448</v>
      </c>
    </row>
    <row r="22" spans="1:16" ht="26.25" x14ac:dyDescent="0.25">
      <c r="A22" s="3">
        <v>20</v>
      </c>
      <c r="B22" s="24" t="s">
        <v>135</v>
      </c>
      <c r="C22" s="17" t="s">
        <v>136</v>
      </c>
      <c r="D22" s="18" t="s">
        <v>118</v>
      </c>
      <c r="E22" s="55">
        <v>106</v>
      </c>
      <c r="F22" s="55">
        <f t="shared" si="3"/>
        <v>26.5</v>
      </c>
      <c r="G22" s="55">
        <f t="shared" si="10"/>
        <v>43.801652892561982</v>
      </c>
      <c r="H22" s="55">
        <v>79.55</v>
      </c>
      <c r="I22" s="55">
        <f t="shared" si="9"/>
        <v>182.11996336996336</v>
      </c>
      <c r="J22" s="57">
        <f t="shared" si="4"/>
        <v>225.92161626252533</v>
      </c>
      <c r="K22" s="55">
        <v>25</v>
      </c>
      <c r="L22" s="55">
        <f t="shared" si="8"/>
        <v>74.812967581047388</v>
      </c>
      <c r="M22" s="55">
        <v>0</v>
      </c>
      <c r="N22" s="55">
        <f t="shared" si="7"/>
        <v>0</v>
      </c>
      <c r="O22" s="55">
        <f t="shared" si="5"/>
        <v>131.05000000000001</v>
      </c>
      <c r="P22" s="55">
        <f t="shared" si="6"/>
        <v>300.73458384357275</v>
      </c>
    </row>
    <row r="23" spans="1:16" ht="26.25" x14ac:dyDescent="0.25">
      <c r="A23" s="3">
        <v>21</v>
      </c>
      <c r="B23" s="24" t="s">
        <v>137</v>
      </c>
      <c r="C23" s="17" t="s">
        <v>138</v>
      </c>
      <c r="D23" s="18" t="s">
        <v>118</v>
      </c>
      <c r="E23" s="55">
        <v>200</v>
      </c>
      <c r="F23" s="55">
        <f t="shared" si="3"/>
        <v>50</v>
      </c>
      <c r="G23" s="55">
        <f t="shared" si="10"/>
        <v>82.644628099173559</v>
      </c>
      <c r="H23" s="55">
        <v>0</v>
      </c>
      <c r="I23" s="55">
        <f t="shared" si="9"/>
        <v>0</v>
      </c>
      <c r="J23" s="57">
        <f t="shared" si="4"/>
        <v>82.644628099173559</v>
      </c>
      <c r="K23" s="55">
        <v>0</v>
      </c>
      <c r="L23" s="55">
        <f t="shared" si="8"/>
        <v>0</v>
      </c>
      <c r="M23" s="55">
        <v>0</v>
      </c>
      <c r="N23" s="55">
        <f t="shared" si="7"/>
        <v>0</v>
      </c>
      <c r="O23" s="55">
        <f t="shared" si="5"/>
        <v>50</v>
      </c>
      <c r="P23" s="55">
        <f t="shared" si="6"/>
        <v>82.644628099173559</v>
      </c>
    </row>
    <row r="24" spans="1:16" ht="26.25" x14ac:dyDescent="0.25">
      <c r="A24" s="3">
        <v>22</v>
      </c>
      <c r="B24" s="24" t="s">
        <v>89</v>
      </c>
      <c r="C24" s="17" t="s">
        <v>88</v>
      </c>
      <c r="D24" s="18" t="s">
        <v>118</v>
      </c>
      <c r="E24" s="55">
        <v>136.19999999999999</v>
      </c>
      <c r="F24" s="55">
        <f t="shared" si="3"/>
        <v>34.049999999999997</v>
      </c>
      <c r="G24" s="55">
        <f t="shared" si="10"/>
        <v>56.280991735537192</v>
      </c>
      <c r="H24" s="55">
        <v>60</v>
      </c>
      <c r="I24" s="55">
        <f t="shared" si="9"/>
        <v>137.36263736263734</v>
      </c>
      <c r="J24" s="57">
        <f t="shared" si="4"/>
        <v>193.64362909817453</v>
      </c>
      <c r="K24" s="55">
        <v>27.5</v>
      </c>
      <c r="L24" s="55">
        <f t="shared" si="8"/>
        <v>82.294264339152122</v>
      </c>
      <c r="M24" s="55">
        <v>140</v>
      </c>
      <c r="N24" s="55">
        <f t="shared" si="7"/>
        <v>175</v>
      </c>
      <c r="O24" s="55">
        <f t="shared" si="5"/>
        <v>261.55</v>
      </c>
      <c r="P24" s="55">
        <f t="shared" si="6"/>
        <v>450.93789343732664</v>
      </c>
    </row>
    <row r="25" spans="1:16" ht="26.25" x14ac:dyDescent="0.25">
      <c r="A25" s="27">
        <v>23</v>
      </c>
      <c r="B25" s="21" t="s">
        <v>109</v>
      </c>
      <c r="C25" s="37" t="s">
        <v>110</v>
      </c>
      <c r="D25" s="18" t="s">
        <v>118</v>
      </c>
      <c r="E25" s="56">
        <v>10</v>
      </c>
      <c r="F25" s="55">
        <f t="shared" si="3"/>
        <v>2.5</v>
      </c>
      <c r="G25" s="55">
        <f t="shared" si="10"/>
        <v>4.1322314049586772</v>
      </c>
      <c r="H25" s="56">
        <v>0</v>
      </c>
      <c r="I25" s="55">
        <f t="shared" si="9"/>
        <v>0</v>
      </c>
      <c r="J25" s="57">
        <f t="shared" si="4"/>
        <v>4.1322314049586772</v>
      </c>
      <c r="K25" s="56">
        <v>29</v>
      </c>
      <c r="L25" s="55">
        <f t="shared" si="8"/>
        <v>86.783042394014956</v>
      </c>
      <c r="M25" s="56">
        <v>110</v>
      </c>
      <c r="N25" s="55">
        <f t="shared" si="7"/>
        <v>137.5</v>
      </c>
      <c r="O25" s="55">
        <f t="shared" si="5"/>
        <v>141.5</v>
      </c>
      <c r="P25" s="55">
        <f t="shared" si="6"/>
        <v>228.41527379897363</v>
      </c>
    </row>
    <row r="26" spans="1:16" ht="15.75" x14ac:dyDescent="0.2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/>
    </row>
    <row r="27" spans="1:16" x14ac:dyDescent="0.25">
      <c r="B27" s="1"/>
    </row>
  </sheetData>
  <sheetProtection algorithmName="SHA-512" hashValue="UmJ5UZ9CmLa3cx+DkSeQshzs9mLxuHPt8uEALLS1KQzHaUuswhjcXx0CRS5y7VCVR4NZfPyMXptNMLxGKe1wGw==" saltValue="/6RBHxvfH19Mk6auf8/4+Q==" spinCount="100000" sheet="1" objects="1" scenarios="1"/>
  <mergeCells count="6">
    <mergeCell ref="A1:O1"/>
    <mergeCell ref="A3:D3"/>
    <mergeCell ref="A26:O26"/>
    <mergeCell ref="E2:I2"/>
    <mergeCell ref="K2:L2"/>
    <mergeCell ref="M2:N2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8"/>
  <sheetViews>
    <sheetView workbookViewId="0">
      <selection activeCell="H11" sqref="H11"/>
    </sheetView>
  </sheetViews>
  <sheetFormatPr defaultRowHeight="15" x14ac:dyDescent="0.25"/>
  <cols>
    <col min="1" max="1" width="3.85546875" style="1" customWidth="1"/>
    <col min="2" max="2" width="15.85546875" style="7" customWidth="1"/>
    <col min="3" max="3" width="14.28515625" style="7" customWidth="1"/>
    <col min="4" max="4" width="19.140625" style="7" customWidth="1"/>
    <col min="5" max="5" width="9.5703125" style="7" customWidth="1"/>
    <col min="6" max="8" width="9.28515625" style="7" customWidth="1"/>
    <col min="9" max="9" width="9.28515625" style="20" customWidth="1"/>
    <col min="10" max="10" width="9.140625" style="20"/>
    <col min="11" max="11" width="9.140625" style="7"/>
    <col min="12" max="12" width="9.140625" style="20"/>
    <col min="13" max="13" width="9.140625" style="7"/>
    <col min="14" max="14" width="11.28515625" style="20" customWidth="1"/>
    <col min="15" max="15" width="11.7109375" style="7" customWidth="1"/>
    <col min="16" max="16" width="12.42578125" style="7" customWidth="1"/>
  </cols>
  <sheetData>
    <row r="1" spans="1:16" ht="15.75" x14ac:dyDescent="0.25">
      <c r="A1" s="76" t="s">
        <v>150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3" spans="1:16" ht="15.75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6" ht="38.25" x14ac:dyDescent="0.25">
      <c r="A4" s="30" t="s">
        <v>40</v>
      </c>
      <c r="B4" s="10" t="s">
        <v>21</v>
      </c>
      <c r="C4" s="31" t="s">
        <v>39</v>
      </c>
      <c r="D4" s="6" t="s">
        <v>22</v>
      </c>
      <c r="E4" s="69" t="s">
        <v>23</v>
      </c>
      <c r="F4" s="69"/>
      <c r="G4" s="69"/>
      <c r="H4" s="69"/>
      <c r="I4" s="69"/>
      <c r="J4" s="10"/>
      <c r="K4" s="69" t="s">
        <v>24</v>
      </c>
      <c r="L4" s="69"/>
      <c r="M4" s="69" t="s">
        <v>25</v>
      </c>
      <c r="N4" s="69"/>
      <c r="O4" s="10"/>
      <c r="P4" s="9"/>
    </row>
    <row r="5" spans="1:16" ht="64.5" x14ac:dyDescent="0.25">
      <c r="A5" s="68" t="s">
        <v>141</v>
      </c>
      <c r="B5" s="68"/>
      <c r="C5" s="68"/>
      <c r="D5" s="68"/>
      <c r="E5" s="12" t="s">
        <v>27</v>
      </c>
      <c r="F5" s="12" t="s">
        <v>28</v>
      </c>
      <c r="G5" s="12" t="s">
        <v>29</v>
      </c>
      <c r="H5" s="12" t="s">
        <v>30</v>
      </c>
      <c r="I5" s="13" t="s">
        <v>31</v>
      </c>
      <c r="J5" s="14" t="s">
        <v>32</v>
      </c>
      <c r="K5" s="12" t="s">
        <v>27</v>
      </c>
      <c r="L5" s="15" t="s">
        <v>33</v>
      </c>
      <c r="M5" s="12" t="s">
        <v>34</v>
      </c>
      <c r="N5" s="12" t="s">
        <v>37</v>
      </c>
      <c r="O5" s="10" t="s">
        <v>26</v>
      </c>
      <c r="P5" s="10" t="s">
        <v>35</v>
      </c>
    </row>
    <row r="6" spans="1:16" ht="30" customHeight="1" x14ac:dyDescent="0.25">
      <c r="A6" s="3">
        <v>1</v>
      </c>
      <c r="B6" s="36" t="s">
        <v>119</v>
      </c>
      <c r="C6" s="36" t="s">
        <v>120</v>
      </c>
      <c r="D6" s="18" t="s">
        <v>96</v>
      </c>
      <c r="E6" s="55">
        <v>51.27</v>
      </c>
      <c r="F6" s="55">
        <f>E6/4</f>
        <v>12.817500000000001</v>
      </c>
      <c r="G6" s="55">
        <f t="shared" ref="G6:G10" si="0">F6*$G$11/$F$11</f>
        <v>21.185950413223139</v>
      </c>
      <c r="H6" s="55">
        <v>0</v>
      </c>
      <c r="I6" s="55">
        <f t="shared" ref="I6:I9" si="1">H6*$I$10/$H$10</f>
        <v>0</v>
      </c>
      <c r="J6" s="55">
        <f>G6+I6</f>
        <v>21.185950413223139</v>
      </c>
      <c r="K6" s="55">
        <v>43.25</v>
      </c>
      <c r="L6" s="57">
        <f>K6*$L$26/$K$26</f>
        <v>79.260843005497861</v>
      </c>
      <c r="M6" s="55">
        <v>20</v>
      </c>
      <c r="N6" s="55">
        <f>M6*$N$10/$M$10</f>
        <v>25</v>
      </c>
      <c r="O6" s="55">
        <f>F6+H6+K6+M6</f>
        <v>76.067499999999995</v>
      </c>
      <c r="P6" s="55">
        <f>J6+L6+N6</f>
        <v>125.446793418721</v>
      </c>
    </row>
    <row r="7" spans="1:16" ht="30" customHeight="1" x14ac:dyDescent="0.25">
      <c r="A7" s="3">
        <v>2</v>
      </c>
      <c r="B7" s="36" t="s">
        <v>121</v>
      </c>
      <c r="C7" s="36" t="s">
        <v>122</v>
      </c>
      <c r="D7" s="18" t="s">
        <v>96</v>
      </c>
      <c r="E7" s="55">
        <v>173.8</v>
      </c>
      <c r="F7" s="55">
        <f t="shared" ref="F7:F27" si="2">E7/4</f>
        <v>43.45</v>
      </c>
      <c r="G7" s="55">
        <f t="shared" si="0"/>
        <v>71.818181818181813</v>
      </c>
      <c r="H7" s="55">
        <v>0</v>
      </c>
      <c r="I7" s="55">
        <f t="shared" si="1"/>
        <v>0</v>
      </c>
      <c r="J7" s="55">
        <f t="shared" ref="J7:J27" si="3">G7+I7</f>
        <v>71.818181818181813</v>
      </c>
      <c r="K7" s="55">
        <v>28.75</v>
      </c>
      <c r="L7" s="57">
        <f t="shared" ref="L7:L27" si="4">K7*$L$26/$K$26</f>
        <v>52.687843616371417</v>
      </c>
      <c r="M7" s="55">
        <v>30</v>
      </c>
      <c r="N7" s="55">
        <f t="shared" ref="N7:N9" si="5">M7*$N$10/$M$10</f>
        <v>37.5</v>
      </c>
      <c r="O7" s="55">
        <f t="shared" ref="O7:O27" si="6">F7+H7+K7+M7</f>
        <v>102.2</v>
      </c>
      <c r="P7" s="55">
        <f t="shared" ref="P7:P27" si="7">J7+L7+N7</f>
        <v>162.00602543455324</v>
      </c>
    </row>
    <row r="8" spans="1:16" ht="30" customHeight="1" x14ac:dyDescent="0.25">
      <c r="A8" s="3">
        <v>3</v>
      </c>
      <c r="B8" s="36" t="s">
        <v>2</v>
      </c>
      <c r="C8" s="36" t="s">
        <v>3</v>
      </c>
      <c r="D8" s="18" t="s">
        <v>96</v>
      </c>
      <c r="E8" s="55">
        <v>88.75</v>
      </c>
      <c r="F8" s="55">
        <f t="shared" si="2"/>
        <v>22.1875</v>
      </c>
      <c r="G8" s="55">
        <f t="shared" si="0"/>
        <v>36.673553719008261</v>
      </c>
      <c r="H8" s="55">
        <v>61.5</v>
      </c>
      <c r="I8" s="55">
        <f t="shared" si="1"/>
        <v>140.7967032967033</v>
      </c>
      <c r="J8" s="55">
        <f t="shared" si="3"/>
        <v>177.47025701571155</v>
      </c>
      <c r="K8" s="55">
        <v>33.15</v>
      </c>
      <c r="L8" s="57">
        <f t="shared" si="4"/>
        <v>60.751374465485647</v>
      </c>
      <c r="M8" s="55">
        <v>140</v>
      </c>
      <c r="N8" s="55">
        <f t="shared" si="5"/>
        <v>175</v>
      </c>
      <c r="O8" s="55">
        <f t="shared" si="6"/>
        <v>256.83749999999998</v>
      </c>
      <c r="P8" s="55">
        <f t="shared" si="7"/>
        <v>413.22163148119716</v>
      </c>
    </row>
    <row r="9" spans="1:16" ht="30" customHeight="1" x14ac:dyDescent="0.25">
      <c r="A9" s="3">
        <v>4</v>
      </c>
      <c r="B9" s="36" t="s">
        <v>123</v>
      </c>
      <c r="C9" s="36" t="s">
        <v>124</v>
      </c>
      <c r="D9" s="18" t="s">
        <v>96</v>
      </c>
      <c r="E9" s="55">
        <v>10</v>
      </c>
      <c r="F9" s="55">
        <f t="shared" si="2"/>
        <v>2.5</v>
      </c>
      <c r="G9" s="55">
        <f t="shared" si="0"/>
        <v>4.1322314049586772</v>
      </c>
      <c r="H9" s="55">
        <v>60</v>
      </c>
      <c r="I9" s="55">
        <f t="shared" si="1"/>
        <v>137.36263736263734</v>
      </c>
      <c r="J9" s="55">
        <f t="shared" si="3"/>
        <v>141.49486876759602</v>
      </c>
      <c r="K9" s="55">
        <v>100.25</v>
      </c>
      <c r="L9" s="57">
        <f t="shared" si="4"/>
        <v>183.72021991447772</v>
      </c>
      <c r="M9" s="55">
        <v>0</v>
      </c>
      <c r="N9" s="55">
        <f t="shared" si="5"/>
        <v>0</v>
      </c>
      <c r="O9" s="55">
        <f t="shared" si="6"/>
        <v>162.75</v>
      </c>
      <c r="P9" s="55">
        <f t="shared" si="7"/>
        <v>325.21508868207377</v>
      </c>
    </row>
    <row r="10" spans="1:16" ht="30" customHeight="1" x14ac:dyDescent="0.25">
      <c r="A10" s="3">
        <v>5</v>
      </c>
      <c r="B10" s="36" t="s">
        <v>125</v>
      </c>
      <c r="C10" s="36" t="s">
        <v>126</v>
      </c>
      <c r="D10" s="18" t="s">
        <v>96</v>
      </c>
      <c r="E10" s="55">
        <v>40.494999999999997</v>
      </c>
      <c r="F10" s="55">
        <f t="shared" si="2"/>
        <v>10.123749999999999</v>
      </c>
      <c r="G10" s="55">
        <f t="shared" si="0"/>
        <v>16.733471074380166</v>
      </c>
      <c r="H10" s="55">
        <v>163.80000000000001</v>
      </c>
      <c r="I10" s="55">
        <v>375</v>
      </c>
      <c r="J10" s="55">
        <f t="shared" si="3"/>
        <v>391.73347107438019</v>
      </c>
      <c r="K10" s="55">
        <v>36.25</v>
      </c>
      <c r="L10" s="57">
        <f t="shared" si="4"/>
        <v>66.432498472816135</v>
      </c>
      <c r="M10" s="55">
        <v>160</v>
      </c>
      <c r="N10" s="55">
        <v>200</v>
      </c>
      <c r="O10" s="55">
        <f t="shared" si="6"/>
        <v>370.17375000000004</v>
      </c>
      <c r="P10" s="55">
        <f t="shared" si="7"/>
        <v>658.16596954719626</v>
      </c>
    </row>
    <row r="11" spans="1:16" ht="30" customHeight="1" x14ac:dyDescent="0.25">
      <c r="A11" s="3">
        <v>6</v>
      </c>
      <c r="B11" s="36" t="s">
        <v>127</v>
      </c>
      <c r="C11" s="36" t="s">
        <v>128</v>
      </c>
      <c r="D11" s="18" t="s">
        <v>96</v>
      </c>
      <c r="E11" s="55">
        <v>302.5</v>
      </c>
      <c r="F11" s="55">
        <f t="shared" si="2"/>
        <v>75.625</v>
      </c>
      <c r="G11" s="55">
        <v>125</v>
      </c>
      <c r="H11" s="55">
        <v>0</v>
      </c>
      <c r="I11" s="55">
        <f>H11*$I$10/$H$10</f>
        <v>0</v>
      </c>
      <c r="J11" s="55">
        <f t="shared" si="3"/>
        <v>125</v>
      </c>
      <c r="K11" s="55">
        <v>32.049999999999997</v>
      </c>
      <c r="L11" s="57">
        <f t="shared" si="4"/>
        <v>58.735491753207093</v>
      </c>
      <c r="M11" s="55">
        <v>0</v>
      </c>
      <c r="N11" s="55">
        <f>M11*$N$10/$M$10</f>
        <v>0</v>
      </c>
      <c r="O11" s="55">
        <f t="shared" si="6"/>
        <v>107.675</v>
      </c>
      <c r="P11" s="55">
        <f t="shared" si="7"/>
        <v>183.7354917532071</v>
      </c>
    </row>
    <row r="12" spans="1:16" ht="30" customHeight="1" x14ac:dyDescent="0.25">
      <c r="A12" s="3">
        <v>7</v>
      </c>
      <c r="B12" s="36" t="s">
        <v>97</v>
      </c>
      <c r="C12" s="36" t="s">
        <v>98</v>
      </c>
      <c r="D12" s="18" t="s">
        <v>96</v>
      </c>
      <c r="E12" s="55">
        <v>96.174999999999997</v>
      </c>
      <c r="F12" s="55">
        <f t="shared" si="2"/>
        <v>24.043749999999999</v>
      </c>
      <c r="G12" s="55">
        <f>F12*$G$11/$F$11</f>
        <v>39.741735537190081</v>
      </c>
      <c r="H12" s="55">
        <v>65.7</v>
      </c>
      <c r="I12" s="55">
        <f t="shared" ref="I12:I27" si="8">H12*$I$10/$H$10</f>
        <v>150.41208791208791</v>
      </c>
      <c r="J12" s="55">
        <f t="shared" si="3"/>
        <v>190.15382344927798</v>
      </c>
      <c r="K12" s="55">
        <v>5.9</v>
      </c>
      <c r="L12" s="57">
        <f t="shared" si="4"/>
        <v>10.812461820403177</v>
      </c>
      <c r="M12" s="55">
        <v>140</v>
      </c>
      <c r="N12" s="55">
        <f t="shared" ref="N12:N27" si="9">M12*$N$10/$M$10</f>
        <v>175</v>
      </c>
      <c r="O12" s="55">
        <f t="shared" si="6"/>
        <v>235.64375000000001</v>
      </c>
      <c r="P12" s="55">
        <f t="shared" si="7"/>
        <v>375.96628526968118</v>
      </c>
    </row>
    <row r="13" spans="1:16" ht="30" customHeight="1" x14ac:dyDescent="0.25">
      <c r="A13" s="3">
        <v>8</v>
      </c>
      <c r="B13" s="36" t="s">
        <v>75</v>
      </c>
      <c r="C13" s="36" t="s">
        <v>74</v>
      </c>
      <c r="D13" s="18" t="s">
        <v>96</v>
      </c>
      <c r="E13" s="55">
        <v>15.84</v>
      </c>
      <c r="F13" s="55">
        <f t="shared" si="2"/>
        <v>3.96</v>
      </c>
      <c r="G13" s="55">
        <f t="shared" ref="G13:G27" si="10">F13*$G$11/$F$11</f>
        <v>6.5454545454545459</v>
      </c>
      <c r="H13" s="55">
        <v>84.45</v>
      </c>
      <c r="I13" s="55">
        <f t="shared" si="8"/>
        <v>193.33791208791209</v>
      </c>
      <c r="J13" s="55">
        <f t="shared" si="3"/>
        <v>199.88336663336662</v>
      </c>
      <c r="K13" s="55">
        <v>58.9</v>
      </c>
      <c r="L13" s="57">
        <f t="shared" si="4"/>
        <v>107.94135613927918</v>
      </c>
      <c r="M13" s="55">
        <v>40</v>
      </c>
      <c r="N13" s="55">
        <f t="shared" si="9"/>
        <v>50</v>
      </c>
      <c r="O13" s="55">
        <f t="shared" si="6"/>
        <v>187.31</v>
      </c>
      <c r="P13" s="55">
        <f t="shared" si="7"/>
        <v>357.82472277264583</v>
      </c>
    </row>
    <row r="14" spans="1:16" ht="30" customHeight="1" x14ac:dyDescent="0.25">
      <c r="A14" s="3">
        <v>9</v>
      </c>
      <c r="B14" s="36" t="s">
        <v>91</v>
      </c>
      <c r="C14" s="36" t="s">
        <v>90</v>
      </c>
      <c r="D14" s="18" t="s">
        <v>96</v>
      </c>
      <c r="E14" s="55">
        <v>43</v>
      </c>
      <c r="F14" s="55">
        <f t="shared" si="2"/>
        <v>10.75</v>
      </c>
      <c r="G14" s="55">
        <f t="shared" si="10"/>
        <v>17.768595041322314</v>
      </c>
      <c r="H14" s="55">
        <v>0</v>
      </c>
      <c r="I14" s="55">
        <f t="shared" si="8"/>
        <v>0</v>
      </c>
      <c r="J14" s="55">
        <f t="shared" si="3"/>
        <v>17.768595041322314</v>
      </c>
      <c r="K14" s="55">
        <v>64.849999999999994</v>
      </c>
      <c r="L14" s="57">
        <f t="shared" si="4"/>
        <v>118.84544899205865</v>
      </c>
      <c r="M14" s="55">
        <v>20</v>
      </c>
      <c r="N14" s="55">
        <f t="shared" si="9"/>
        <v>25</v>
      </c>
      <c r="O14" s="55">
        <f t="shared" si="6"/>
        <v>95.6</v>
      </c>
      <c r="P14" s="55">
        <f t="shared" si="7"/>
        <v>161.61404403338096</v>
      </c>
    </row>
    <row r="15" spans="1:16" ht="30" customHeight="1" x14ac:dyDescent="0.25">
      <c r="A15" s="3">
        <v>10</v>
      </c>
      <c r="B15" s="36" t="s">
        <v>131</v>
      </c>
      <c r="C15" s="36" t="s">
        <v>132</v>
      </c>
      <c r="D15" s="18" t="s">
        <v>96</v>
      </c>
      <c r="E15" s="55">
        <v>56.6</v>
      </c>
      <c r="F15" s="55">
        <f t="shared" si="2"/>
        <v>14.15</v>
      </c>
      <c r="G15" s="55">
        <f t="shared" si="10"/>
        <v>23.388429752066116</v>
      </c>
      <c r="H15" s="55">
        <v>0</v>
      </c>
      <c r="I15" s="55">
        <f t="shared" si="8"/>
        <v>0</v>
      </c>
      <c r="J15" s="55">
        <f t="shared" si="3"/>
        <v>23.388429752066116</v>
      </c>
      <c r="K15" s="55">
        <v>63.65</v>
      </c>
      <c r="L15" s="57">
        <f t="shared" si="4"/>
        <v>116.6463042150275</v>
      </c>
      <c r="M15" s="55">
        <v>0</v>
      </c>
      <c r="N15" s="55">
        <f t="shared" si="9"/>
        <v>0</v>
      </c>
      <c r="O15" s="55">
        <f t="shared" si="6"/>
        <v>77.8</v>
      </c>
      <c r="P15" s="55">
        <f t="shared" si="7"/>
        <v>140.03473396709362</v>
      </c>
    </row>
    <row r="16" spans="1:16" ht="30" customHeight="1" x14ac:dyDescent="0.25">
      <c r="A16" s="3">
        <v>11</v>
      </c>
      <c r="B16" s="36" t="s">
        <v>139</v>
      </c>
      <c r="C16" s="36" t="s">
        <v>140</v>
      </c>
      <c r="D16" s="18" t="s">
        <v>96</v>
      </c>
      <c r="E16" s="55">
        <v>23.695</v>
      </c>
      <c r="F16" s="55">
        <f t="shared" si="2"/>
        <v>5.9237500000000001</v>
      </c>
      <c r="G16" s="55">
        <f t="shared" si="10"/>
        <v>9.7913223140495873</v>
      </c>
      <c r="H16" s="55">
        <v>75</v>
      </c>
      <c r="I16" s="55">
        <f t="shared" si="8"/>
        <v>171.7032967032967</v>
      </c>
      <c r="J16" s="55">
        <f t="shared" si="3"/>
        <v>181.49461901734628</v>
      </c>
      <c r="K16" s="55">
        <v>26.9</v>
      </c>
      <c r="L16" s="57">
        <f t="shared" si="4"/>
        <v>49.297495418448385</v>
      </c>
      <c r="M16" s="55">
        <v>110</v>
      </c>
      <c r="N16" s="55">
        <f t="shared" si="9"/>
        <v>137.5</v>
      </c>
      <c r="O16" s="55">
        <f t="shared" si="6"/>
        <v>217.82374999999999</v>
      </c>
      <c r="P16" s="55">
        <f t="shared" si="7"/>
        <v>368.2921144357947</v>
      </c>
    </row>
    <row r="17" spans="1:16" ht="30" customHeight="1" x14ac:dyDescent="0.25">
      <c r="A17" s="3">
        <v>12</v>
      </c>
      <c r="B17" s="36" t="s">
        <v>50</v>
      </c>
      <c r="C17" s="36" t="s">
        <v>46</v>
      </c>
      <c r="D17" s="18" t="s">
        <v>96</v>
      </c>
      <c r="E17" s="55">
        <v>147.5</v>
      </c>
      <c r="F17" s="55">
        <f t="shared" si="2"/>
        <v>36.875</v>
      </c>
      <c r="G17" s="55">
        <f t="shared" si="10"/>
        <v>60.950413223140494</v>
      </c>
      <c r="H17" s="55">
        <v>0</v>
      </c>
      <c r="I17" s="55">
        <f t="shared" si="8"/>
        <v>0</v>
      </c>
      <c r="J17" s="55">
        <f t="shared" si="3"/>
        <v>60.950413223140494</v>
      </c>
      <c r="K17" s="55">
        <v>65.650000000000006</v>
      </c>
      <c r="L17" s="57">
        <f t="shared" si="4"/>
        <v>120.31154551007943</v>
      </c>
      <c r="M17" s="55">
        <v>80</v>
      </c>
      <c r="N17" s="55">
        <f t="shared" si="9"/>
        <v>100</v>
      </c>
      <c r="O17" s="55">
        <f t="shared" si="6"/>
        <v>182.52500000000001</v>
      </c>
      <c r="P17" s="55">
        <f t="shared" si="7"/>
        <v>281.2619587332199</v>
      </c>
    </row>
    <row r="18" spans="1:16" ht="30" customHeight="1" x14ac:dyDescent="0.25">
      <c r="A18" s="3">
        <v>13</v>
      </c>
      <c r="B18" s="36" t="s">
        <v>59</v>
      </c>
      <c r="C18" s="36" t="s">
        <v>54</v>
      </c>
      <c r="D18" s="18" t="s">
        <v>96</v>
      </c>
      <c r="E18" s="55">
        <v>34.75</v>
      </c>
      <c r="F18" s="55">
        <f t="shared" si="2"/>
        <v>8.6875</v>
      </c>
      <c r="G18" s="55">
        <f t="shared" si="10"/>
        <v>14.359504132231406</v>
      </c>
      <c r="H18" s="55">
        <v>40.65</v>
      </c>
      <c r="I18" s="55">
        <f t="shared" si="8"/>
        <v>93.063186813186803</v>
      </c>
      <c r="J18" s="55">
        <f t="shared" si="3"/>
        <v>107.42269094541821</v>
      </c>
      <c r="K18" s="55">
        <v>120.1</v>
      </c>
      <c r="L18" s="57">
        <f t="shared" si="4"/>
        <v>220.09773976786806</v>
      </c>
      <c r="M18" s="55">
        <v>40</v>
      </c>
      <c r="N18" s="55">
        <f t="shared" si="9"/>
        <v>50</v>
      </c>
      <c r="O18" s="55">
        <f t="shared" si="6"/>
        <v>209.4375</v>
      </c>
      <c r="P18" s="55">
        <f t="shared" si="7"/>
        <v>377.52043071328626</v>
      </c>
    </row>
    <row r="19" spans="1:16" ht="30" customHeight="1" x14ac:dyDescent="0.25">
      <c r="A19" s="3">
        <v>14</v>
      </c>
      <c r="B19" s="36" t="s">
        <v>87</v>
      </c>
      <c r="C19" s="36" t="s">
        <v>86</v>
      </c>
      <c r="D19" s="18" t="s">
        <v>96</v>
      </c>
      <c r="E19" s="55">
        <v>62</v>
      </c>
      <c r="F19" s="55">
        <f t="shared" si="2"/>
        <v>15.5</v>
      </c>
      <c r="G19" s="55">
        <f t="shared" si="10"/>
        <v>25.619834710743802</v>
      </c>
      <c r="H19" s="55">
        <v>78.45</v>
      </c>
      <c r="I19" s="55">
        <f t="shared" si="8"/>
        <v>179.60164835164835</v>
      </c>
      <c r="J19" s="55">
        <f t="shared" si="3"/>
        <v>205.22148306239217</v>
      </c>
      <c r="K19" s="55">
        <v>59.7</v>
      </c>
      <c r="L19" s="57">
        <f t="shared" si="4"/>
        <v>109.40745265729994</v>
      </c>
      <c r="M19" s="55">
        <v>110</v>
      </c>
      <c r="N19" s="55">
        <f t="shared" si="9"/>
        <v>137.5</v>
      </c>
      <c r="O19" s="55">
        <f t="shared" si="6"/>
        <v>263.64999999999998</v>
      </c>
      <c r="P19" s="55">
        <f t="shared" si="7"/>
        <v>452.12893571969209</v>
      </c>
    </row>
    <row r="20" spans="1:16" ht="30" customHeight="1" x14ac:dyDescent="0.25">
      <c r="A20" s="3">
        <v>15</v>
      </c>
      <c r="B20" s="36" t="s">
        <v>85</v>
      </c>
      <c r="C20" s="36" t="s">
        <v>84</v>
      </c>
      <c r="D20" s="18" t="s">
        <v>96</v>
      </c>
      <c r="E20" s="55">
        <v>13.2</v>
      </c>
      <c r="F20" s="55">
        <f t="shared" si="2"/>
        <v>3.3</v>
      </c>
      <c r="G20" s="55">
        <f t="shared" si="10"/>
        <v>5.4545454545454541</v>
      </c>
      <c r="H20" s="55">
        <v>0</v>
      </c>
      <c r="I20" s="55">
        <f t="shared" si="8"/>
        <v>0</v>
      </c>
      <c r="J20" s="55">
        <f t="shared" si="3"/>
        <v>5.4545454545454541</v>
      </c>
      <c r="K20" s="55">
        <v>0</v>
      </c>
      <c r="L20" s="57">
        <f t="shared" si="4"/>
        <v>0</v>
      </c>
      <c r="M20" s="55">
        <v>0</v>
      </c>
      <c r="N20" s="55">
        <f t="shared" si="9"/>
        <v>0</v>
      </c>
      <c r="O20" s="55">
        <f t="shared" si="6"/>
        <v>3.3</v>
      </c>
      <c r="P20" s="55">
        <f t="shared" si="7"/>
        <v>5.4545454545454541</v>
      </c>
    </row>
    <row r="21" spans="1:16" ht="30" customHeight="1" x14ac:dyDescent="0.25">
      <c r="A21" s="3">
        <v>16</v>
      </c>
      <c r="B21" s="36" t="s">
        <v>89</v>
      </c>
      <c r="C21" s="36" t="s">
        <v>88</v>
      </c>
      <c r="D21" s="18" t="s">
        <v>96</v>
      </c>
      <c r="E21" s="55">
        <v>136.19999999999999</v>
      </c>
      <c r="F21" s="55">
        <f t="shared" si="2"/>
        <v>34.049999999999997</v>
      </c>
      <c r="G21" s="55">
        <f t="shared" si="10"/>
        <v>56.280991735537192</v>
      </c>
      <c r="H21" s="55">
        <v>60</v>
      </c>
      <c r="I21" s="55">
        <f t="shared" si="8"/>
        <v>137.36263736263734</v>
      </c>
      <c r="J21" s="55">
        <f t="shared" si="3"/>
        <v>193.64362909817453</v>
      </c>
      <c r="K21" s="55">
        <v>27.5</v>
      </c>
      <c r="L21" s="57">
        <f t="shared" si="4"/>
        <v>50.39706780696396</v>
      </c>
      <c r="M21" s="55">
        <v>140</v>
      </c>
      <c r="N21" s="55">
        <f t="shared" si="9"/>
        <v>175</v>
      </c>
      <c r="O21" s="55">
        <f t="shared" si="6"/>
        <v>261.55</v>
      </c>
      <c r="P21" s="55">
        <f t="shared" si="7"/>
        <v>419.04069690513847</v>
      </c>
    </row>
    <row r="22" spans="1:16" ht="30" customHeight="1" x14ac:dyDescent="0.25">
      <c r="A22" s="3">
        <v>17</v>
      </c>
      <c r="B22" s="36" t="s">
        <v>107</v>
      </c>
      <c r="C22" s="36" t="s">
        <v>108</v>
      </c>
      <c r="D22" s="18" t="s">
        <v>96</v>
      </c>
      <c r="E22" s="55">
        <v>262.5</v>
      </c>
      <c r="F22" s="55">
        <f t="shared" si="2"/>
        <v>65.625</v>
      </c>
      <c r="G22" s="55">
        <f t="shared" si="10"/>
        <v>108.47107438016529</v>
      </c>
      <c r="H22" s="55">
        <v>75</v>
      </c>
      <c r="I22" s="55">
        <f t="shared" si="8"/>
        <v>171.7032967032967</v>
      </c>
      <c r="J22" s="55">
        <f t="shared" si="3"/>
        <v>280.17437108346201</v>
      </c>
      <c r="K22" s="55">
        <v>121.25</v>
      </c>
      <c r="L22" s="57">
        <f t="shared" si="4"/>
        <v>222.20525351252292</v>
      </c>
      <c r="M22" s="55">
        <v>40</v>
      </c>
      <c r="N22" s="55">
        <f t="shared" si="9"/>
        <v>50</v>
      </c>
      <c r="O22" s="55">
        <f t="shared" si="6"/>
        <v>301.875</v>
      </c>
      <c r="P22" s="55">
        <f t="shared" si="7"/>
        <v>552.37962459598498</v>
      </c>
    </row>
    <row r="23" spans="1:16" ht="30" customHeight="1" x14ac:dyDescent="0.25">
      <c r="A23" s="3">
        <v>18</v>
      </c>
      <c r="B23" s="41" t="s">
        <v>0</v>
      </c>
      <c r="C23" s="41" t="s">
        <v>1</v>
      </c>
      <c r="D23" s="18" t="s">
        <v>111</v>
      </c>
      <c r="E23" s="55">
        <v>0</v>
      </c>
      <c r="F23" s="55">
        <f t="shared" si="2"/>
        <v>0</v>
      </c>
      <c r="G23" s="55">
        <f t="shared" si="10"/>
        <v>0</v>
      </c>
      <c r="H23" s="55">
        <v>0</v>
      </c>
      <c r="I23" s="55">
        <f t="shared" si="8"/>
        <v>0</v>
      </c>
      <c r="J23" s="55">
        <f t="shared" si="3"/>
        <v>0</v>
      </c>
      <c r="K23" s="55">
        <v>30</v>
      </c>
      <c r="L23" s="57">
        <f t="shared" si="4"/>
        <v>54.978619425778867</v>
      </c>
      <c r="M23" s="55">
        <v>0</v>
      </c>
      <c r="N23" s="55">
        <f t="shared" si="9"/>
        <v>0</v>
      </c>
      <c r="O23" s="55">
        <f t="shared" si="6"/>
        <v>30</v>
      </c>
      <c r="P23" s="55">
        <f t="shared" si="7"/>
        <v>54.978619425778867</v>
      </c>
    </row>
    <row r="24" spans="1:16" ht="30" customHeight="1" x14ac:dyDescent="0.25">
      <c r="A24" s="3">
        <v>19</v>
      </c>
      <c r="B24" s="41" t="s">
        <v>45</v>
      </c>
      <c r="C24" s="41" t="s">
        <v>44</v>
      </c>
      <c r="D24" s="18" t="s">
        <v>111</v>
      </c>
      <c r="E24" s="55">
        <v>16.625</v>
      </c>
      <c r="F24" s="55">
        <f t="shared" si="2"/>
        <v>4.15625</v>
      </c>
      <c r="G24" s="55">
        <f t="shared" si="10"/>
        <v>6.8698347107438016</v>
      </c>
      <c r="H24" s="55">
        <v>0</v>
      </c>
      <c r="I24" s="55">
        <f t="shared" si="8"/>
        <v>0</v>
      </c>
      <c r="J24" s="55">
        <f t="shared" si="3"/>
        <v>6.8698347107438016</v>
      </c>
      <c r="K24" s="55">
        <v>45.9</v>
      </c>
      <c r="L24" s="57">
        <f t="shared" si="4"/>
        <v>84.11728772144167</v>
      </c>
      <c r="M24" s="55">
        <v>20</v>
      </c>
      <c r="N24" s="55">
        <f t="shared" si="9"/>
        <v>25</v>
      </c>
      <c r="O24" s="55">
        <f t="shared" si="6"/>
        <v>70.056250000000006</v>
      </c>
      <c r="P24" s="55">
        <f t="shared" si="7"/>
        <v>115.98712243218547</v>
      </c>
    </row>
    <row r="25" spans="1:16" ht="30" customHeight="1" x14ac:dyDescent="0.25">
      <c r="A25" s="3">
        <v>20</v>
      </c>
      <c r="B25" s="41" t="s">
        <v>65</v>
      </c>
      <c r="C25" s="41" t="s">
        <v>64</v>
      </c>
      <c r="D25" s="18" t="s">
        <v>111</v>
      </c>
      <c r="E25" s="55">
        <v>81</v>
      </c>
      <c r="F25" s="55">
        <f t="shared" si="2"/>
        <v>20.25</v>
      </c>
      <c r="G25" s="55">
        <f t="shared" si="10"/>
        <v>33.471074380165291</v>
      </c>
      <c r="H25" s="55">
        <v>0</v>
      </c>
      <c r="I25" s="55">
        <f t="shared" si="8"/>
        <v>0</v>
      </c>
      <c r="J25" s="55">
        <f t="shared" si="3"/>
        <v>33.471074380165291</v>
      </c>
      <c r="K25" s="55">
        <v>44.5</v>
      </c>
      <c r="L25" s="57">
        <f t="shared" si="4"/>
        <v>81.551618814905325</v>
      </c>
      <c r="M25" s="55">
        <v>0</v>
      </c>
      <c r="N25" s="55">
        <f t="shared" si="9"/>
        <v>0</v>
      </c>
      <c r="O25" s="55">
        <f t="shared" si="6"/>
        <v>64.75</v>
      </c>
      <c r="P25" s="55">
        <f t="shared" si="7"/>
        <v>115.02269319507062</v>
      </c>
    </row>
    <row r="26" spans="1:16" ht="30" customHeight="1" x14ac:dyDescent="0.25">
      <c r="A26" s="3">
        <v>21</v>
      </c>
      <c r="B26" s="41" t="s">
        <v>112</v>
      </c>
      <c r="C26" s="41" t="s">
        <v>113</v>
      </c>
      <c r="D26" s="18" t="s">
        <v>111</v>
      </c>
      <c r="E26" s="55">
        <v>25.574999999999999</v>
      </c>
      <c r="F26" s="55">
        <f t="shared" si="2"/>
        <v>6.3937499999999998</v>
      </c>
      <c r="G26" s="55">
        <f t="shared" si="10"/>
        <v>10.568181818181818</v>
      </c>
      <c r="H26" s="55">
        <v>0</v>
      </c>
      <c r="I26" s="55">
        <f t="shared" si="8"/>
        <v>0</v>
      </c>
      <c r="J26" s="55">
        <f t="shared" si="3"/>
        <v>10.568181818181818</v>
      </c>
      <c r="K26" s="55">
        <v>163.69999999999999</v>
      </c>
      <c r="L26" s="55">
        <v>300</v>
      </c>
      <c r="M26" s="55">
        <v>50</v>
      </c>
      <c r="N26" s="55">
        <f t="shared" si="9"/>
        <v>62.5</v>
      </c>
      <c r="O26" s="55">
        <f t="shared" si="6"/>
        <v>220.09375</v>
      </c>
      <c r="P26" s="55">
        <f t="shared" si="7"/>
        <v>373.06818181818181</v>
      </c>
    </row>
    <row r="27" spans="1:16" ht="30" customHeight="1" x14ac:dyDescent="0.25">
      <c r="A27" s="3">
        <v>22</v>
      </c>
      <c r="B27" s="41" t="s">
        <v>114</v>
      </c>
      <c r="C27" s="41" t="s">
        <v>115</v>
      </c>
      <c r="D27" s="18" t="s">
        <v>111</v>
      </c>
      <c r="E27" s="55">
        <v>251</v>
      </c>
      <c r="F27" s="55">
        <f t="shared" si="2"/>
        <v>62.75</v>
      </c>
      <c r="G27" s="55">
        <f t="shared" si="10"/>
        <v>103.71900826446281</v>
      </c>
      <c r="H27" s="55">
        <v>0</v>
      </c>
      <c r="I27" s="55">
        <f t="shared" si="8"/>
        <v>0</v>
      </c>
      <c r="J27" s="55">
        <f t="shared" si="3"/>
        <v>103.71900826446281</v>
      </c>
      <c r="K27" s="55">
        <v>1.95</v>
      </c>
      <c r="L27" s="57">
        <f t="shared" si="4"/>
        <v>3.5736102626756265</v>
      </c>
      <c r="M27" s="55">
        <v>0</v>
      </c>
      <c r="N27" s="55">
        <f t="shared" si="9"/>
        <v>0</v>
      </c>
      <c r="O27" s="55">
        <f t="shared" si="6"/>
        <v>64.7</v>
      </c>
      <c r="P27" s="55">
        <f t="shared" si="7"/>
        <v>107.29261852713844</v>
      </c>
    </row>
    <row r="28" spans="1:16" ht="15.75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</row>
  </sheetData>
  <sheetProtection algorithmName="SHA-512" hashValue="lDgbEUlRBGaobyzEdq31cqtd2EHmjJcCsZdDW2OeqBNDnrGfem7uRCWW7Kd16e3xxqf5CkvAAcj7X0ubEMi8fQ==" saltValue="bcJFZU1ex8SA1Y0UK87t0w==" spinCount="100000" sheet="1" objects="1" scenarios="1"/>
  <mergeCells count="7">
    <mergeCell ref="A1:O1"/>
    <mergeCell ref="A28:O28"/>
    <mergeCell ref="A3:O3"/>
    <mergeCell ref="E4:I4"/>
    <mergeCell ref="K4:L4"/>
    <mergeCell ref="M4:N4"/>
    <mergeCell ref="A5:D5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448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Γ.Ν.Ε "ΘΡΙΑΣΙΟ" </vt:lpstr>
      <vt:lpstr>Γ.Ν.Π. "ΤΖΑΝΕΙΟ"</vt:lpstr>
      <vt:lpstr>Γ.Ν. ΝΙΚΑΙΑΣ</vt:lpstr>
      <vt:lpstr>Γ.Ν. ΒΟΥΛΑΣ ¨ΑΣΚΛΗΠΙΕΙΟ"</vt:lpstr>
      <vt:lpstr>Γ.Ν. ΣΥΡΟΥ</vt:lpstr>
      <vt:lpstr>Π.Γ.Ν. "ΑΤΤΙΚΟΝ"</vt:lpstr>
      <vt:lpstr>ΓΝΑ ΚΟΡΓΙΑΛΕΝΕΙΟ ΜΠΕΝΑΚΕΙΟ</vt:lpstr>
      <vt:lpstr>ΓΝΑ ΣΙΣΜΑΝΟΓΛΕΙΟ ΑΜΑΛΙΑ ΦΛΕΜΙΓΚ</vt:lpstr>
      <vt:lpstr>ΓΟΝΚ ΑΓΙΟΙ ΑΝΑΡΓΥΡΟΙ</vt:lpstr>
      <vt:lpstr>ΓΝΑ ΙΠΠΟΚΡΑΤΕΙΟ</vt:lpstr>
      <vt:lpstr>ΓΝΑ ΛΑΪΚΟ</vt:lpstr>
      <vt:lpstr>ΓΝΑ ΚΑΤ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Χριστοπούλου</dc:creator>
  <cp:lastModifiedBy>Φραντζέσκα Μεϊμέτη</cp:lastModifiedBy>
  <cp:revision>62</cp:revision>
  <cp:lastPrinted>2019-04-23T11:22:27Z</cp:lastPrinted>
  <dcterms:created xsi:type="dcterms:W3CDTF">2006-10-17T10:06:23Z</dcterms:created>
  <dcterms:modified xsi:type="dcterms:W3CDTF">2019-04-24T04:15:45Z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