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maki\Desktop\ANARTHSEIS\"/>
    </mc:Choice>
  </mc:AlternateContent>
  <xr:revisionPtr revIDLastSave="0" documentId="13_ncr:1_{DF7B721A-7C65-40D3-9D89-643DEA67E68D}" xr6:coauthVersionLast="41" xr6:coauthVersionMax="41" xr10:uidLastSave="{00000000-0000-0000-0000-000000000000}"/>
  <bookViews>
    <workbookView xWindow="-120" yWindow="-120" windowWidth="29040" windowHeight="15840" xr2:uid="{F25596ED-A81E-48DC-AF00-9D8E5D3A2762}"/>
  </bookViews>
  <sheets>
    <sheet name="ΧΕΙΡ. ΠΑΙΔΩΝ ΕΠΙΜΕΛ. Α΄ ΚΑΙ Β΄ 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11" i="2"/>
  <c r="O26" i="2" l="1"/>
  <c r="L26" i="2"/>
  <c r="J26" i="2"/>
  <c r="F26" i="2"/>
  <c r="Q26" i="2" s="1"/>
  <c r="O21" i="2"/>
  <c r="L21" i="2"/>
  <c r="F21" i="2"/>
  <c r="Q21" i="2" s="1"/>
  <c r="O20" i="2"/>
  <c r="L20" i="2"/>
  <c r="F20" i="2"/>
  <c r="Q20" i="2" s="1"/>
  <c r="O19" i="2"/>
  <c r="L19" i="2"/>
  <c r="F19" i="2"/>
  <c r="Q19" i="2" s="1"/>
  <c r="O18" i="2"/>
  <c r="L18" i="2"/>
  <c r="F18" i="2"/>
  <c r="Q18" i="2" s="1"/>
  <c r="O17" i="2"/>
  <c r="L17" i="2"/>
  <c r="F17" i="2"/>
  <c r="Q17" i="2" s="1"/>
  <c r="O16" i="2"/>
  <c r="L16" i="2"/>
  <c r="F16" i="2"/>
  <c r="Q16" i="2" s="1"/>
  <c r="O11" i="2"/>
  <c r="L11" i="2"/>
  <c r="F11" i="2"/>
  <c r="Q11" i="2" s="1"/>
  <c r="Q10" i="2"/>
  <c r="O10" i="2"/>
  <c r="P10" i="2" s="1"/>
  <c r="G10" i="2"/>
  <c r="J10" i="2" s="1"/>
  <c r="R10" i="2" s="1"/>
  <c r="F10" i="2"/>
  <c r="O9" i="2"/>
  <c r="L9" i="2"/>
  <c r="F9" i="2"/>
  <c r="Q9" i="2" s="1"/>
  <c r="O8" i="2"/>
  <c r="L8" i="2"/>
  <c r="F8" i="2"/>
  <c r="Q8" i="2" s="1"/>
  <c r="O7" i="2"/>
  <c r="L7" i="2"/>
  <c r="F7" i="2"/>
  <c r="Q7" i="2" s="1"/>
  <c r="O6" i="2"/>
  <c r="P6" i="2" s="1"/>
  <c r="L6" i="2"/>
  <c r="J6" i="2"/>
  <c r="F6" i="2"/>
  <c r="Q6" i="2" s="1"/>
  <c r="Q5" i="2"/>
  <c r="O5" i="2"/>
  <c r="P5" i="2" s="1"/>
  <c r="L5" i="2"/>
  <c r="G5" i="2"/>
  <c r="J5" i="2" s="1"/>
  <c r="F5" i="2"/>
  <c r="Q4" i="2"/>
  <c r="O4" i="2"/>
  <c r="P4" i="2" s="1"/>
  <c r="L4" i="2"/>
  <c r="G4" i="2"/>
  <c r="J4" i="2" s="1"/>
  <c r="F4" i="2"/>
  <c r="R4" i="2" l="1"/>
  <c r="R5" i="2"/>
  <c r="P21" i="2"/>
  <c r="P20" i="2"/>
  <c r="P19" i="2"/>
  <c r="P18" i="2"/>
  <c r="P17" i="2"/>
  <c r="P16" i="2"/>
  <c r="P26" i="2"/>
  <c r="R26" i="2"/>
  <c r="R6" i="2"/>
  <c r="G9" i="2"/>
  <c r="J9" i="2" s="1"/>
  <c r="R9" i="2" s="1"/>
  <c r="G8" i="2"/>
  <c r="J8" i="2" s="1"/>
  <c r="R8" i="2" s="1"/>
  <c r="G16" i="2"/>
  <c r="J16" i="2" s="1"/>
  <c r="R16" i="2" s="1"/>
  <c r="G17" i="2"/>
  <c r="G7" i="2"/>
  <c r="J7" i="2" s="1"/>
  <c r="R7" i="2" s="1"/>
  <c r="G11" i="2"/>
  <c r="J11" i="2" s="1"/>
  <c r="R11" i="2" s="1"/>
  <c r="J17" i="2" l="1"/>
  <c r="R17" i="2" s="1"/>
  <c r="G21" i="2"/>
  <c r="J21" i="2" s="1"/>
  <c r="R21" i="2" s="1"/>
  <c r="G20" i="2"/>
  <c r="J20" i="2" s="1"/>
  <c r="R20" i="2" s="1"/>
  <c r="G19" i="2"/>
  <c r="J19" i="2" s="1"/>
  <c r="R19" i="2" s="1"/>
  <c r="G18" i="2"/>
  <c r="J18" i="2" s="1"/>
  <c r="R18" i="2" s="1"/>
</calcChain>
</file>

<file path=xl/sharedStrings.xml><?xml version="1.0" encoding="utf-8"?>
<sst xmlns="http://schemas.openxmlformats.org/spreadsheetml/2006/main" count="129" uniqueCount="40">
  <si>
    <t>A/A</t>
  </si>
  <si>
    <t>ΑΔΤ</t>
  </si>
  <si>
    <t>ΝΟΣΟΚΟΜΕΙΟ</t>
  </si>
  <si>
    <t>ΒΑΘΜΙΔΑ- ΕΙΔΙΚΟΤΗΤΑ</t>
  </si>
  <si>
    <t>ΠΡΟΫΠΗΡΕΣΙΑ</t>
  </si>
  <si>
    <t>ΕΠΙΣΤΗΜΟΝΙΚΟ ΕΡΓΟ</t>
  </si>
  <si>
    <t>ΕΚΠΑΙΔΕΥΤΙΚΟ ΕΡΓΟ</t>
  </si>
  <si>
    <t>ΠΡΙΝ ΤΗΝ ΑΝΑΓΩΓΗ</t>
  </si>
  <si>
    <t>ΥΠΟΤΡΕΤΡΑΠΛΑΣΙΑΣΜΟΣ</t>
  </si>
  <si>
    <t>ΜΕΤΑ ΤΗΝ ΑΝΑΓΩΓΗ ΣΤΑ 125</t>
  </si>
  <si>
    <t>ΜΟΡΙΑ ΕΙΔΙΚΗΣ ΕΜΠΕΙΡΙΑΣ</t>
  </si>
  <si>
    <t>ΜΕΤΑ ΤΗΝ ΑΝΑΓΩΓΗ ΣΤΑ 375</t>
  </si>
  <si>
    <t>ΣΥΝΟΛΟ ΜΕΤΑ ΤΗΝ ΑΝΑΓΩΓΗ ΣΤΑ 125 ΚΑΙ 375</t>
  </si>
  <si>
    <t>ΜΟΡΙΟΔΟΤΗΣΗ ΜΕΤΑ ΤΗΝ ΑΝΑΓΩΓΗ ΣΤΑ 300</t>
  </si>
  <si>
    <t>ΠΡΙΝ ΤΗΝ ΑΝΑΓΩΓΗ ΠΙΝΑΚΑΣ 4</t>
  </si>
  <si>
    <t>1η επιλογή</t>
  </si>
  <si>
    <t>ΕΠΙΜΕΛΗΤΗΣ Α΄</t>
  </si>
  <si>
    <t xml:space="preserve">Γ.Ν.Π.Α. «Η ΑΓΙΑ ΣΟΦΙΑ» </t>
  </si>
  <si>
    <t>ΑΗ555519</t>
  </si>
  <si>
    <t>ΕΠΙΜΕΛΗΤΗΣ Β΄</t>
  </si>
  <si>
    <t>ΑΝΑΓΩΓΗ ΣΤΑ 200</t>
  </si>
  <si>
    <t>ΑΖ432656</t>
  </si>
  <si>
    <t>2η επιλογή</t>
  </si>
  <si>
    <t>ΑΜ343237</t>
  </si>
  <si>
    <t>ΑΙ199297</t>
  </si>
  <si>
    <t>ΑΖ404751</t>
  </si>
  <si>
    <t>ΑΕ629573</t>
  </si>
  <si>
    <t>3η επιλογή</t>
  </si>
  <si>
    <t>ΑΕ064371</t>
  </si>
  <si>
    <t>ΣΥΝΟΛΟ ΠΙΝΑΚΑ 4</t>
  </si>
  <si>
    <t>ΣΥΝΟΛΙΚΟ ΑΘΡΟΙΣΜΑ ΑΡΧΙΚΗΣ ΜΟΡΙΟΔΟΤΗΣΗΣ ΜΕΤΑ ΤΗΝ ΑΝΑΓΩΓΗ</t>
  </si>
  <si>
    <t>ΣΥΝΟΛΙΚΟ ΑΘΡΟΙΣΜΑ ΑΡΧΙΚΗΣ ΜΟΡΙΟΔΟΤΗΣΗΣ ΠΡΙΝ ΤΗΝ ΑΝΑΓΩΓΗ</t>
  </si>
  <si>
    <t>Γ.Ν.Π.Α. “Π. &amp; Α. ΚΥΡΙΑΚΟΥ”</t>
  </si>
  <si>
    <t>ΑΕ502520</t>
  </si>
  <si>
    <t>2Η επιλογή</t>
  </si>
  <si>
    <t xml:space="preserve">ΚΩΔ.  1.93.1 (2 ΘΕΣΕΙΣ)  ΧΕΙΡΟΥΡΓΙΚΗΣ ΠΑΙΔΩΝ  με αποδεδειγμένη εμπειρία και γνώση στην επείγουσα ιατρική ή εξειδίκευση στη Μ.Ε.Θ. (για το Τ.Ε.Π.)-                                   </t>
  </si>
  <si>
    <t>ΚΩΔ.  1.91.9 (1 ΘΕΣΗ)  ΧΕΙΡΟΥΡΓΙΚΗΣ ΠΑΙΔΩΝ  με αποδεδειγμένη εμπειρία και γνώση στην επείγουσα ιατρική ή εξειδίκευση στη Μ.Ε.Θ. (για το Τ.Ε.Π.)-</t>
  </si>
  <si>
    <t>ΚΩΔ.  1.83.1 (1 ΘΕΣΗ) ΧΕΙΡΟΥΡΓΙΚΗΣ ΠΑΙΔΩΝ  με αποδεδειγμένη εμπειρία και γνώση στην επείγουσα ιατρική ή εξειδίκευση στη Μ.Ε.Θ. (για το Τ.Ε.Π.)-</t>
  </si>
  <si>
    <t xml:space="preserve">ΤΕΛΙΚΟΣ ΠΙΝΑΚΑΣ ΜΟΡΙΟΔΟΤΗΣΗΣ  7714/27.03.2018 ΤΟΥ Γ.Ν.Π.Α. «Η ΑΓΙΑ ΣΟΦΙΑ»   </t>
  </si>
  <si>
    <t xml:space="preserve">ΤΕΛΙΚΟΣ ΠΙΝΑΚΑΣ ΜΟΡΙΟΔΟΤΗΣΗΣ  4855/28-03-2018 προκήρυξη του Γ.Ν.Π.Α. “Π. &amp; Α. ΚΥΡΙΑΚΟΥ”.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</si>
</sst>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7" x14ac:knownFonts="1">
    <font>
      <sz val="11"/>
      <color theme="1"/>
      <name val="Calibri"/>
      <family val="2"/>
      <charset val="161"/>
      <scheme val="minor"/>
    </font>
    <font>
      <b/>
      <sz val="12"/>
      <color rgb="FF333333"/>
      <name val="Calibri"/>
      <family val="2"/>
      <charset val="161"/>
    </font>
    <font>
      <b/>
      <sz val="10"/>
      <color rgb="FF333333"/>
      <name val="Calibri"/>
      <family val="2"/>
      <charset val="161"/>
    </font>
    <font>
      <sz val="10"/>
      <color rgb="FF333333"/>
      <name val="Calibri"/>
      <family val="2"/>
      <charset val="161"/>
    </font>
    <font>
      <sz val="10"/>
      <name val="Arial"/>
      <family val="2"/>
      <charset val="161"/>
    </font>
    <font>
      <sz val="12"/>
      <color rgb="FF333333"/>
      <name val="Calibri"/>
      <family val="2"/>
      <charset val="161"/>
    </font>
    <font>
      <sz val="14"/>
      <color rgb="FF333333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DFCCE4"/>
        <bgColor rgb="FFC0C0C0"/>
      </patternFill>
    </fill>
    <fill>
      <patternFill patternType="solid">
        <fgColor theme="0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4" fillId="2" borderId="4" xfId="0" applyNumberFormat="1" applyFont="1" applyFill="1" applyBorder="1"/>
    <xf numFmtId="0" fontId="5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0" borderId="7" xfId="0" applyBorder="1"/>
    <xf numFmtId="0" fontId="3" fillId="2" borderId="7" xfId="0" applyFont="1" applyFill="1" applyBorder="1" applyAlignment="1">
      <alignment wrapText="1"/>
    </xf>
    <xf numFmtId="4" fontId="3" fillId="2" borderId="7" xfId="0" applyNumberFormat="1" applyFont="1" applyFill="1" applyBorder="1" applyAlignment="1">
      <alignment wrapText="1"/>
    </xf>
    <xf numFmtId="164" fontId="3" fillId="2" borderId="2" xfId="0" applyNumberFormat="1" applyFont="1" applyFill="1" applyBorder="1" applyAlignment="1">
      <alignment wrapText="1"/>
    </xf>
    <xf numFmtId="165" fontId="3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7" xfId="0" applyFont="1" applyBorder="1" applyAlignment="1">
      <alignment horizontal="center" wrapText="1"/>
    </xf>
    <xf numFmtId="164" fontId="0" fillId="0" borderId="7" xfId="0" applyNumberFormat="1" applyBorder="1"/>
    <xf numFmtId="4" fontId="3" fillId="4" borderId="2" xfId="0" applyNumberFormat="1" applyFont="1" applyFill="1" applyBorder="1" applyAlignment="1">
      <alignment wrapText="1"/>
    </xf>
    <xf numFmtId="164" fontId="3" fillId="2" borderId="7" xfId="0" applyNumberFormat="1" applyFont="1" applyFill="1" applyBorder="1" applyAlignment="1">
      <alignment wrapText="1"/>
    </xf>
    <xf numFmtId="165" fontId="3" fillId="2" borderId="7" xfId="0" applyNumberFormat="1" applyFont="1" applyFill="1" applyBorder="1" applyAlignment="1">
      <alignment wrapText="1"/>
    </xf>
    <xf numFmtId="4" fontId="3" fillId="4" borderId="7" xfId="0" applyNumberFormat="1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8644-7132-4444-86D1-A00AE30A9831}">
  <dimension ref="A1:S26"/>
  <sheetViews>
    <sheetView tabSelected="1" workbookViewId="0">
      <selection activeCell="G4" sqref="G4"/>
    </sheetView>
  </sheetViews>
  <sheetFormatPr defaultRowHeight="15" x14ac:dyDescent="0.25"/>
  <cols>
    <col min="2" max="2" width="10.7109375" customWidth="1"/>
    <col min="3" max="3" width="13" customWidth="1"/>
    <col min="4" max="4" width="12.7109375" customWidth="1"/>
    <col min="6" max="6" width="13.28515625" customWidth="1"/>
    <col min="17" max="17" width="16.28515625" customWidth="1"/>
    <col min="18" max="18" width="17" customWidth="1"/>
  </cols>
  <sheetData>
    <row r="1" spans="1:19" ht="15.75" x14ac:dyDescent="0.25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ht="96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33" t="s">
        <v>4</v>
      </c>
      <c r="F2" s="33"/>
      <c r="G2" s="33"/>
      <c r="H2" s="33"/>
      <c r="I2" s="33"/>
      <c r="J2" s="2"/>
      <c r="K2" s="33" t="s">
        <v>5</v>
      </c>
      <c r="L2" s="33"/>
      <c r="M2" s="33" t="s">
        <v>6</v>
      </c>
      <c r="N2" s="33"/>
      <c r="O2" s="22"/>
      <c r="P2" s="2"/>
      <c r="Q2" s="3" t="s">
        <v>31</v>
      </c>
      <c r="R2" s="3" t="s">
        <v>30</v>
      </c>
      <c r="S2" s="13"/>
    </row>
    <row r="3" spans="1:19" ht="85.5" customHeight="1" x14ac:dyDescent="0.3">
      <c r="A3" s="31" t="s">
        <v>35</v>
      </c>
      <c r="B3" s="32"/>
      <c r="C3" s="32"/>
      <c r="D3" s="32"/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  <c r="J3" s="5" t="s">
        <v>12</v>
      </c>
      <c r="K3" s="4" t="s">
        <v>7</v>
      </c>
      <c r="L3" s="4" t="s">
        <v>13</v>
      </c>
      <c r="M3" s="4" t="s">
        <v>14</v>
      </c>
      <c r="N3" s="4" t="s">
        <v>14</v>
      </c>
      <c r="O3" s="23" t="s">
        <v>29</v>
      </c>
      <c r="P3" s="4" t="s">
        <v>20</v>
      </c>
      <c r="Q3" s="24"/>
      <c r="R3" s="7"/>
      <c r="S3" s="14"/>
    </row>
    <row r="4" spans="1:19" ht="48" customHeight="1" x14ac:dyDescent="0.25">
      <c r="A4" s="8">
        <v>1</v>
      </c>
      <c r="B4" s="9" t="s">
        <v>18</v>
      </c>
      <c r="C4" s="10" t="s">
        <v>17</v>
      </c>
      <c r="D4" s="11" t="s">
        <v>19</v>
      </c>
      <c r="E4" s="6">
        <v>117.35</v>
      </c>
      <c r="F4" s="20">
        <f>E4/4</f>
        <v>29.337499999999999</v>
      </c>
      <c r="G4" s="20">
        <f>$G$6*F4/$F$6</f>
        <v>32.697130119810531</v>
      </c>
      <c r="H4" s="6">
        <v>0</v>
      </c>
      <c r="I4" s="12">
        <v>0</v>
      </c>
      <c r="J4" s="21">
        <f>G4+I4</f>
        <v>32.697130119810531</v>
      </c>
      <c r="K4" s="6">
        <v>12</v>
      </c>
      <c r="L4" s="12">
        <f>$L$10*K4/$K$10</f>
        <v>23.003194888178914</v>
      </c>
      <c r="M4" s="6">
        <v>30</v>
      </c>
      <c r="N4" s="12">
        <v>0</v>
      </c>
      <c r="O4" s="19">
        <f>M4+N4</f>
        <v>30</v>
      </c>
      <c r="P4" s="12">
        <f>$O$4*$P11/$O$11</f>
        <v>35.294117647058826</v>
      </c>
      <c r="Q4" s="19">
        <f>F4+H4+K4+M4+N4</f>
        <v>71.337500000000006</v>
      </c>
      <c r="R4" s="12">
        <f t="shared" ref="R4:R11" si="0">J4+L4+P4</f>
        <v>90.994442655048275</v>
      </c>
      <c r="S4" s="13" t="s">
        <v>15</v>
      </c>
    </row>
    <row r="5" spans="1:19" ht="31.5" x14ac:dyDescent="0.25">
      <c r="A5" s="8">
        <v>2</v>
      </c>
      <c r="B5" s="9" t="s">
        <v>21</v>
      </c>
      <c r="C5" s="10" t="s">
        <v>17</v>
      </c>
      <c r="D5" s="11" t="s">
        <v>19</v>
      </c>
      <c r="E5" s="6">
        <v>156.25</v>
      </c>
      <c r="F5" s="20">
        <f>E5/4</f>
        <v>39.0625</v>
      </c>
      <c r="G5" s="20">
        <f>$G$6*F5/$F$6</f>
        <v>43.535803845082192</v>
      </c>
      <c r="H5" s="6">
        <v>0</v>
      </c>
      <c r="I5" s="12">
        <v>0</v>
      </c>
      <c r="J5" s="21">
        <f t="shared" ref="J5:J11" si="1">G5+I5</f>
        <v>43.535803845082192</v>
      </c>
      <c r="K5" s="6">
        <v>34.049999999999997</v>
      </c>
      <c r="L5" s="12">
        <f t="shared" ref="L5:L9" si="2">$L$10*K5/$K$10</f>
        <v>65.271565495207668</v>
      </c>
      <c r="M5" s="6">
        <v>30</v>
      </c>
      <c r="N5" s="12">
        <v>50</v>
      </c>
      <c r="O5" s="19">
        <f t="shared" ref="O5:O11" si="3">M5+N5</f>
        <v>80</v>
      </c>
      <c r="P5" s="12">
        <f>O5*P11/O11</f>
        <v>94.117647058823536</v>
      </c>
      <c r="Q5" s="19">
        <f t="shared" ref="Q5:Q10" si="4">F5+H5+K5+M5+N5</f>
        <v>153.11250000000001</v>
      </c>
      <c r="R5" s="27">
        <f t="shared" si="0"/>
        <v>202.92501639911339</v>
      </c>
      <c r="S5" s="13" t="s">
        <v>15</v>
      </c>
    </row>
    <row r="6" spans="1:19" ht="31.5" x14ac:dyDescent="0.25">
      <c r="A6" s="8">
        <v>3</v>
      </c>
      <c r="B6" s="9" t="s">
        <v>23</v>
      </c>
      <c r="C6" s="10" t="s">
        <v>17</v>
      </c>
      <c r="D6" s="11" t="s">
        <v>19</v>
      </c>
      <c r="E6" s="6">
        <v>448.625</v>
      </c>
      <c r="F6" s="20">
        <f>E6/4</f>
        <v>112.15625</v>
      </c>
      <c r="G6" s="20">
        <v>125</v>
      </c>
      <c r="H6" s="6">
        <v>0</v>
      </c>
      <c r="I6" s="12">
        <v>0</v>
      </c>
      <c r="J6" s="21">
        <f t="shared" si="1"/>
        <v>125</v>
      </c>
      <c r="K6" s="6">
        <v>34.950000000000003</v>
      </c>
      <c r="L6" s="12">
        <f t="shared" si="2"/>
        <v>66.996805111821089</v>
      </c>
      <c r="M6" s="6">
        <v>40</v>
      </c>
      <c r="N6" s="12">
        <v>0</v>
      </c>
      <c r="O6" s="19">
        <f t="shared" si="3"/>
        <v>40</v>
      </c>
      <c r="P6" s="12">
        <f>O6*P11/O11</f>
        <v>47.058823529411768</v>
      </c>
      <c r="Q6" s="19">
        <f t="shared" si="4"/>
        <v>187.10624999999999</v>
      </c>
      <c r="R6" s="27">
        <f t="shared" si="0"/>
        <v>239.05562864123286</v>
      </c>
      <c r="S6" s="13" t="s">
        <v>22</v>
      </c>
    </row>
    <row r="7" spans="1:19" ht="31.5" x14ac:dyDescent="0.25">
      <c r="A7" s="8">
        <v>4</v>
      </c>
      <c r="B7" s="9" t="s">
        <v>24</v>
      </c>
      <c r="C7" s="10" t="s">
        <v>17</v>
      </c>
      <c r="D7" s="11" t="s">
        <v>19</v>
      </c>
      <c r="E7" s="18">
        <v>0</v>
      </c>
      <c r="F7" s="20">
        <f t="shared" ref="F7:F11" si="5">E7/4</f>
        <v>0</v>
      </c>
      <c r="G7" s="20">
        <f t="shared" ref="G7" si="6">G6*F7/F6</f>
        <v>0</v>
      </c>
      <c r="H7" s="18">
        <v>0</v>
      </c>
      <c r="I7" s="17">
        <v>0</v>
      </c>
      <c r="J7" s="21">
        <f t="shared" si="1"/>
        <v>0</v>
      </c>
      <c r="K7" s="18">
        <v>4.1500000000000004</v>
      </c>
      <c r="L7" s="12">
        <f t="shared" si="2"/>
        <v>7.9552715654952078</v>
      </c>
      <c r="M7" s="18">
        <v>0</v>
      </c>
      <c r="N7" s="19">
        <v>0</v>
      </c>
      <c r="O7" s="19">
        <f t="shared" si="3"/>
        <v>0</v>
      </c>
      <c r="P7" s="12">
        <v>0</v>
      </c>
      <c r="Q7" s="19">
        <f t="shared" si="4"/>
        <v>4.1500000000000004</v>
      </c>
      <c r="R7" s="27">
        <f t="shared" si="0"/>
        <v>7.9552715654952078</v>
      </c>
      <c r="S7" s="16" t="s">
        <v>15</v>
      </c>
    </row>
    <row r="8" spans="1:19" ht="31.5" x14ac:dyDescent="0.25">
      <c r="A8" s="25">
        <v>5</v>
      </c>
      <c r="B8" s="9" t="s">
        <v>25</v>
      </c>
      <c r="C8" s="10" t="s">
        <v>17</v>
      </c>
      <c r="D8" s="11" t="s">
        <v>19</v>
      </c>
      <c r="E8" s="18">
        <v>15</v>
      </c>
      <c r="F8" s="20">
        <f t="shared" si="5"/>
        <v>3.75</v>
      </c>
      <c r="G8" s="20">
        <f>$G$6*F8/$F$6</f>
        <v>4.1794371691278904</v>
      </c>
      <c r="H8" s="18">
        <v>0</v>
      </c>
      <c r="I8" s="17">
        <v>0</v>
      </c>
      <c r="J8" s="21">
        <f t="shared" si="1"/>
        <v>4.1794371691278904</v>
      </c>
      <c r="K8" s="18">
        <v>71</v>
      </c>
      <c r="L8" s="12">
        <f t="shared" si="2"/>
        <v>136.10223642172525</v>
      </c>
      <c r="M8" s="18">
        <v>0</v>
      </c>
      <c r="N8" s="19">
        <v>0</v>
      </c>
      <c r="O8" s="19">
        <f t="shared" si="3"/>
        <v>0</v>
      </c>
      <c r="P8" s="12">
        <v>0</v>
      </c>
      <c r="Q8" s="19">
        <f t="shared" si="4"/>
        <v>74.75</v>
      </c>
      <c r="R8" s="27">
        <f t="shared" si="0"/>
        <v>140.28167359085313</v>
      </c>
      <c r="S8" s="16" t="s">
        <v>22</v>
      </c>
    </row>
    <row r="9" spans="1:19" ht="31.5" x14ac:dyDescent="0.25">
      <c r="A9" s="25">
        <v>6</v>
      </c>
      <c r="B9" s="9" t="s">
        <v>26</v>
      </c>
      <c r="C9" s="10" t="s">
        <v>17</v>
      </c>
      <c r="D9" s="11" t="s">
        <v>19</v>
      </c>
      <c r="E9" s="18">
        <v>100</v>
      </c>
      <c r="F9" s="20">
        <f t="shared" si="5"/>
        <v>25</v>
      </c>
      <c r="G9" s="20">
        <f t="shared" ref="G9:G11" si="7">$G$6*F9/$F$6</f>
        <v>27.862914460852604</v>
      </c>
      <c r="H9" s="18">
        <v>49.95</v>
      </c>
      <c r="I9" s="17">
        <v>375</v>
      </c>
      <c r="J9" s="21">
        <f t="shared" si="1"/>
        <v>402.86291446085261</v>
      </c>
      <c r="K9" s="18">
        <v>57.6</v>
      </c>
      <c r="L9" s="12">
        <f t="shared" si="2"/>
        <v>110.41533546325878</v>
      </c>
      <c r="M9" s="18">
        <v>0</v>
      </c>
      <c r="N9" s="19">
        <v>0</v>
      </c>
      <c r="O9" s="19">
        <f t="shared" si="3"/>
        <v>0</v>
      </c>
      <c r="P9" s="12">
        <v>0</v>
      </c>
      <c r="Q9" s="19">
        <f t="shared" si="4"/>
        <v>132.55000000000001</v>
      </c>
      <c r="R9" s="27">
        <f t="shared" si="0"/>
        <v>513.27824992411138</v>
      </c>
      <c r="S9" s="16" t="s">
        <v>22</v>
      </c>
    </row>
    <row r="10" spans="1:19" ht="31.5" x14ac:dyDescent="0.25">
      <c r="A10" s="25">
        <v>7</v>
      </c>
      <c r="B10" s="9" t="s">
        <v>28</v>
      </c>
      <c r="C10" s="10" t="s">
        <v>17</v>
      </c>
      <c r="D10" s="11" t="s">
        <v>19</v>
      </c>
      <c r="E10" s="18">
        <v>47.674999999999997</v>
      </c>
      <c r="F10" s="20">
        <f t="shared" si="5"/>
        <v>11.918749999999999</v>
      </c>
      <c r="G10" s="20">
        <f t="shared" si="7"/>
        <v>13.283644469211479</v>
      </c>
      <c r="H10" s="18">
        <v>0</v>
      </c>
      <c r="I10" s="17">
        <v>0</v>
      </c>
      <c r="J10" s="21">
        <f t="shared" si="1"/>
        <v>13.283644469211479</v>
      </c>
      <c r="K10" s="18">
        <v>156.5</v>
      </c>
      <c r="L10" s="17">
        <v>300</v>
      </c>
      <c r="M10" s="18">
        <v>0</v>
      </c>
      <c r="N10" s="19">
        <v>110</v>
      </c>
      <c r="O10" s="19">
        <f t="shared" si="3"/>
        <v>110</v>
      </c>
      <c r="P10" s="12">
        <f>O10*P11/O11</f>
        <v>129.41176470588235</v>
      </c>
      <c r="Q10" s="19">
        <f t="shared" si="4"/>
        <v>278.41874999999999</v>
      </c>
      <c r="R10" s="27">
        <f t="shared" si="0"/>
        <v>442.6954091750938</v>
      </c>
      <c r="S10" s="15" t="s">
        <v>27</v>
      </c>
    </row>
    <row r="11" spans="1:19" ht="31.5" x14ac:dyDescent="0.25">
      <c r="B11" s="9" t="s">
        <v>33</v>
      </c>
      <c r="C11" s="10" t="s">
        <v>17</v>
      </c>
      <c r="D11" s="11" t="s">
        <v>19</v>
      </c>
      <c r="E11" s="18">
        <v>105</v>
      </c>
      <c r="F11" s="28">
        <f t="shared" si="5"/>
        <v>26.25</v>
      </c>
      <c r="G11" s="28">
        <f t="shared" si="7"/>
        <v>29.256060183895237</v>
      </c>
      <c r="H11" s="18">
        <v>45</v>
      </c>
      <c r="I11" s="26">
        <f>H11*I9/H9</f>
        <v>337.83783783783781</v>
      </c>
      <c r="J11" s="29">
        <f t="shared" si="1"/>
        <v>367.09389802173303</v>
      </c>
      <c r="K11" s="18">
        <v>124.85</v>
      </c>
      <c r="L11" s="19">
        <f>K11*L10/K10</f>
        <v>239.32907348242813</v>
      </c>
      <c r="M11" s="18">
        <v>60</v>
      </c>
      <c r="N11" s="19">
        <v>110</v>
      </c>
      <c r="O11" s="19">
        <f t="shared" si="3"/>
        <v>170</v>
      </c>
      <c r="P11" s="19">
        <v>200</v>
      </c>
      <c r="Q11" s="19">
        <f>F11+H11+K11+M11+N11</f>
        <v>366.1</v>
      </c>
      <c r="R11" s="27">
        <f t="shared" si="0"/>
        <v>806.42297150416118</v>
      </c>
      <c r="S11" s="15" t="s">
        <v>34</v>
      </c>
    </row>
    <row r="13" spans="1:19" ht="15.75" x14ac:dyDescent="0.25">
      <c r="A13" s="34" t="s">
        <v>38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9" ht="96.75" customHeight="1" x14ac:dyDescent="0.25">
      <c r="A14" s="1" t="s">
        <v>0</v>
      </c>
      <c r="B14" s="2" t="s">
        <v>1</v>
      </c>
      <c r="C14" s="2" t="s">
        <v>2</v>
      </c>
      <c r="D14" s="2" t="s">
        <v>3</v>
      </c>
      <c r="E14" s="33" t="s">
        <v>4</v>
      </c>
      <c r="F14" s="33"/>
      <c r="G14" s="33"/>
      <c r="H14" s="33"/>
      <c r="I14" s="33"/>
      <c r="J14" s="2"/>
      <c r="K14" s="33" t="s">
        <v>5</v>
      </c>
      <c r="L14" s="33"/>
      <c r="M14" s="33" t="s">
        <v>6</v>
      </c>
      <c r="N14" s="33"/>
      <c r="O14" s="22"/>
      <c r="P14" s="2"/>
      <c r="Q14" s="3" t="s">
        <v>31</v>
      </c>
      <c r="R14" s="3" t="s">
        <v>30</v>
      </c>
      <c r="S14" s="13"/>
    </row>
    <row r="15" spans="1:19" ht="87.75" customHeight="1" x14ac:dyDescent="0.3">
      <c r="A15" s="31" t="s">
        <v>36</v>
      </c>
      <c r="B15" s="32"/>
      <c r="C15" s="32"/>
      <c r="D15" s="32"/>
      <c r="E15" s="4" t="s">
        <v>7</v>
      </c>
      <c r="F15" s="4" t="s">
        <v>8</v>
      </c>
      <c r="G15" s="4" t="s">
        <v>9</v>
      </c>
      <c r="H15" s="4" t="s">
        <v>10</v>
      </c>
      <c r="I15" s="5" t="s">
        <v>11</v>
      </c>
      <c r="J15" s="5" t="s">
        <v>12</v>
      </c>
      <c r="K15" s="4" t="s">
        <v>7</v>
      </c>
      <c r="L15" s="4" t="s">
        <v>13</v>
      </c>
      <c r="M15" s="4" t="s">
        <v>14</v>
      </c>
      <c r="N15" s="4" t="s">
        <v>14</v>
      </c>
      <c r="O15" s="23" t="s">
        <v>29</v>
      </c>
      <c r="P15" s="4" t="s">
        <v>20</v>
      </c>
      <c r="Q15" s="24"/>
      <c r="R15" s="7"/>
      <c r="S15" s="14"/>
    </row>
    <row r="16" spans="1:19" ht="31.5" x14ac:dyDescent="0.25">
      <c r="A16" s="8">
        <v>1</v>
      </c>
      <c r="B16" s="9" t="s">
        <v>21</v>
      </c>
      <c r="C16" s="10" t="s">
        <v>17</v>
      </c>
      <c r="D16" s="11" t="s">
        <v>16</v>
      </c>
      <c r="E16" s="6">
        <v>156.25</v>
      </c>
      <c r="F16" s="20">
        <f>E16/4</f>
        <v>39.0625</v>
      </c>
      <c r="G16" s="20">
        <f>$G$6*F16/$F$6</f>
        <v>43.535803845082192</v>
      </c>
      <c r="H16" s="6">
        <v>0</v>
      </c>
      <c r="I16" s="12">
        <v>0</v>
      </c>
      <c r="J16" s="21">
        <f>G16+I16</f>
        <v>43.535803845082192</v>
      </c>
      <c r="K16" s="6">
        <v>34.049999999999997</v>
      </c>
      <c r="L16" s="12">
        <f>$L$10*K16/$K$10</f>
        <v>65.271565495207668</v>
      </c>
      <c r="M16" s="6">
        <v>30</v>
      </c>
      <c r="N16" s="12">
        <v>50</v>
      </c>
      <c r="O16" s="19">
        <f>M16+N16</f>
        <v>80</v>
      </c>
      <c r="P16" s="12">
        <f t="shared" ref="P16:P21" si="8">$P$10*O16/$O$10</f>
        <v>94.117647058823522</v>
      </c>
      <c r="Q16" s="19">
        <f>F16+H16+K16+M16+N16</f>
        <v>153.11250000000001</v>
      </c>
      <c r="R16" s="12">
        <f t="shared" ref="R16:R21" si="9">J16+L16+P16</f>
        <v>202.92501639911336</v>
      </c>
      <c r="S16" s="13" t="s">
        <v>22</v>
      </c>
    </row>
    <row r="17" spans="1:19" ht="31.5" x14ac:dyDescent="0.25">
      <c r="A17" s="8">
        <v>2</v>
      </c>
      <c r="B17" s="9" t="s">
        <v>23</v>
      </c>
      <c r="C17" s="10" t="s">
        <v>17</v>
      </c>
      <c r="D17" s="11" t="s">
        <v>16</v>
      </c>
      <c r="E17" s="6">
        <v>448.625</v>
      </c>
      <c r="F17" s="20">
        <f>E17/4</f>
        <v>112.15625</v>
      </c>
      <c r="G17" s="20">
        <f>$G$6*F17/$F$6</f>
        <v>125</v>
      </c>
      <c r="H17" s="6">
        <v>0</v>
      </c>
      <c r="I17" s="12">
        <v>0</v>
      </c>
      <c r="J17" s="21">
        <f t="shared" ref="J17:J21" si="10">G17+I17</f>
        <v>125</v>
      </c>
      <c r="K17" s="6">
        <v>34.950000000000003</v>
      </c>
      <c r="L17" s="12">
        <f t="shared" ref="L17:L21" si="11">$L$10*K17/$K$10</f>
        <v>66.996805111821089</v>
      </c>
      <c r="M17" s="6">
        <v>40</v>
      </c>
      <c r="N17" s="12">
        <v>0</v>
      </c>
      <c r="O17" s="19">
        <f t="shared" ref="O17:O21" si="12">M17+N17</f>
        <v>40</v>
      </c>
      <c r="P17" s="12">
        <f t="shared" si="8"/>
        <v>47.058823529411761</v>
      </c>
      <c r="Q17" s="19">
        <f t="shared" ref="Q17:Q21" si="13">F17+H17+K17+M17+N17</f>
        <v>187.10624999999999</v>
      </c>
      <c r="R17" s="27">
        <f t="shared" si="9"/>
        <v>239.05562864123286</v>
      </c>
      <c r="S17" s="13" t="s">
        <v>15</v>
      </c>
    </row>
    <row r="18" spans="1:19" ht="31.5" x14ac:dyDescent="0.25">
      <c r="A18" s="8">
        <v>3</v>
      </c>
      <c r="B18" s="9" t="s">
        <v>25</v>
      </c>
      <c r="C18" s="10" t="s">
        <v>17</v>
      </c>
      <c r="D18" s="11" t="s">
        <v>16</v>
      </c>
      <c r="E18" s="6">
        <v>15</v>
      </c>
      <c r="F18" s="20">
        <f>E18/4</f>
        <v>3.75</v>
      </c>
      <c r="G18" s="20">
        <f>$G$17*F18/$F$17</f>
        <v>4.1794371691278904</v>
      </c>
      <c r="H18" s="6">
        <v>0</v>
      </c>
      <c r="I18" s="12">
        <v>0</v>
      </c>
      <c r="J18" s="21">
        <f t="shared" si="10"/>
        <v>4.1794371691278904</v>
      </c>
      <c r="K18" s="6">
        <v>71</v>
      </c>
      <c r="L18" s="12">
        <f t="shared" si="11"/>
        <v>136.10223642172525</v>
      </c>
      <c r="M18" s="6">
        <v>0</v>
      </c>
      <c r="N18" s="12">
        <v>0</v>
      </c>
      <c r="O18" s="19">
        <f t="shared" si="12"/>
        <v>0</v>
      </c>
      <c r="P18" s="12">
        <f t="shared" si="8"/>
        <v>0</v>
      </c>
      <c r="Q18" s="19">
        <f t="shared" si="13"/>
        <v>74.75</v>
      </c>
      <c r="R18" s="12">
        <f t="shared" si="9"/>
        <v>140.28167359085313</v>
      </c>
      <c r="S18" s="13" t="s">
        <v>15</v>
      </c>
    </row>
    <row r="19" spans="1:19" ht="31.5" x14ac:dyDescent="0.25">
      <c r="A19" s="8">
        <v>4</v>
      </c>
      <c r="B19" s="9" t="s">
        <v>26</v>
      </c>
      <c r="C19" s="10" t="s">
        <v>17</v>
      </c>
      <c r="D19" s="11" t="s">
        <v>16</v>
      </c>
      <c r="E19" s="18">
        <v>100</v>
      </c>
      <c r="F19" s="20">
        <f t="shared" ref="F19:F21" si="14">E19/4</f>
        <v>25</v>
      </c>
      <c r="G19" s="20">
        <f t="shared" ref="G19:G21" si="15">$G$17*F19/$F$17</f>
        <v>27.862914460852604</v>
      </c>
      <c r="H19" s="18">
        <v>49.95</v>
      </c>
      <c r="I19" s="17">
        <v>375</v>
      </c>
      <c r="J19" s="21">
        <f t="shared" si="10"/>
        <v>402.86291446085261</v>
      </c>
      <c r="K19" s="18">
        <v>57.6</v>
      </c>
      <c r="L19" s="12">
        <f t="shared" si="11"/>
        <v>110.41533546325878</v>
      </c>
      <c r="M19" s="18">
        <v>0</v>
      </c>
      <c r="N19" s="19">
        <v>0</v>
      </c>
      <c r="O19" s="19">
        <f t="shared" si="12"/>
        <v>0</v>
      </c>
      <c r="P19" s="12">
        <f t="shared" si="8"/>
        <v>0</v>
      </c>
      <c r="Q19" s="19">
        <f t="shared" si="13"/>
        <v>132.55000000000001</v>
      </c>
      <c r="R19" s="12">
        <f t="shared" si="9"/>
        <v>513.27824992411138</v>
      </c>
      <c r="S19" s="16" t="s">
        <v>15</v>
      </c>
    </row>
    <row r="20" spans="1:19" ht="31.5" x14ac:dyDescent="0.25">
      <c r="A20" s="25">
        <v>5</v>
      </c>
      <c r="B20" s="9" t="s">
        <v>28</v>
      </c>
      <c r="C20" s="10" t="s">
        <v>17</v>
      </c>
      <c r="D20" s="11" t="s">
        <v>16</v>
      </c>
      <c r="E20" s="18">
        <v>47.674999999999997</v>
      </c>
      <c r="F20" s="20">
        <f t="shared" si="14"/>
        <v>11.918749999999999</v>
      </c>
      <c r="G20" s="20">
        <f t="shared" si="15"/>
        <v>13.283644469211479</v>
      </c>
      <c r="H20" s="18">
        <v>0</v>
      </c>
      <c r="I20" s="17">
        <v>0</v>
      </c>
      <c r="J20" s="21">
        <f t="shared" si="10"/>
        <v>13.283644469211479</v>
      </c>
      <c r="K20" s="18">
        <v>156.5</v>
      </c>
      <c r="L20" s="12">
        <f t="shared" si="11"/>
        <v>300</v>
      </c>
      <c r="M20" s="18">
        <v>0</v>
      </c>
      <c r="N20" s="19">
        <v>110</v>
      </c>
      <c r="O20" s="19">
        <f t="shared" si="12"/>
        <v>110</v>
      </c>
      <c r="P20" s="12">
        <f t="shared" si="8"/>
        <v>129.41176470588235</v>
      </c>
      <c r="Q20" s="19">
        <f t="shared" si="13"/>
        <v>278.41874999999999</v>
      </c>
      <c r="R20" s="27">
        <f t="shared" si="9"/>
        <v>442.6954091750938</v>
      </c>
      <c r="S20" s="16" t="s">
        <v>22</v>
      </c>
    </row>
    <row r="21" spans="1:19" ht="31.5" x14ac:dyDescent="0.25">
      <c r="B21" s="9" t="s">
        <v>33</v>
      </c>
      <c r="C21" s="10" t="s">
        <v>17</v>
      </c>
      <c r="D21" s="11" t="s">
        <v>16</v>
      </c>
      <c r="E21" s="18">
        <v>105</v>
      </c>
      <c r="F21" s="28">
        <f t="shared" si="14"/>
        <v>26.25</v>
      </c>
      <c r="G21" s="28">
        <f t="shared" si="15"/>
        <v>29.256060183895237</v>
      </c>
      <c r="H21" s="18">
        <v>45</v>
      </c>
      <c r="I21" s="19">
        <f>H21*I19/H19</f>
        <v>337.83783783783781</v>
      </c>
      <c r="J21" s="29">
        <f t="shared" si="10"/>
        <v>367.09389802173303</v>
      </c>
      <c r="K21" s="18">
        <v>124.85</v>
      </c>
      <c r="L21" s="19">
        <f t="shared" si="11"/>
        <v>239.32907348242813</v>
      </c>
      <c r="M21" s="18">
        <v>60</v>
      </c>
      <c r="N21" s="19">
        <v>110</v>
      </c>
      <c r="O21" s="19">
        <f t="shared" si="12"/>
        <v>170</v>
      </c>
      <c r="P21" s="19">
        <f t="shared" si="8"/>
        <v>200</v>
      </c>
      <c r="Q21" s="19">
        <f t="shared" si="13"/>
        <v>366.1</v>
      </c>
      <c r="R21" s="30">
        <f t="shared" si="9"/>
        <v>806.42297150416118</v>
      </c>
      <c r="S21" s="15" t="s">
        <v>15</v>
      </c>
    </row>
    <row r="23" spans="1:19" ht="15.75" x14ac:dyDescent="0.25">
      <c r="A23" s="34" t="s">
        <v>39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9" ht="98.25" customHeight="1" x14ac:dyDescent="0.25">
      <c r="A24" s="1" t="s">
        <v>0</v>
      </c>
      <c r="B24" s="2" t="s">
        <v>1</v>
      </c>
      <c r="C24" s="2" t="s">
        <v>2</v>
      </c>
      <c r="D24" s="2" t="s">
        <v>3</v>
      </c>
      <c r="E24" s="33" t="s">
        <v>4</v>
      </c>
      <c r="F24" s="33"/>
      <c r="G24" s="33"/>
      <c r="H24" s="33"/>
      <c r="I24" s="33"/>
      <c r="J24" s="2"/>
      <c r="K24" s="33" t="s">
        <v>5</v>
      </c>
      <c r="L24" s="33"/>
      <c r="M24" s="33" t="s">
        <v>6</v>
      </c>
      <c r="N24" s="33"/>
      <c r="O24" s="22"/>
      <c r="P24" s="2"/>
      <c r="Q24" s="3" t="s">
        <v>31</v>
      </c>
      <c r="R24" s="3" t="s">
        <v>30</v>
      </c>
      <c r="S24" s="13"/>
    </row>
    <row r="25" spans="1:19" ht="87.75" customHeight="1" x14ac:dyDescent="0.3">
      <c r="A25" s="31" t="s">
        <v>37</v>
      </c>
      <c r="B25" s="32"/>
      <c r="C25" s="32"/>
      <c r="D25" s="32"/>
      <c r="E25" s="4" t="s">
        <v>7</v>
      </c>
      <c r="F25" s="4" t="s">
        <v>8</v>
      </c>
      <c r="G25" s="4" t="s">
        <v>9</v>
      </c>
      <c r="H25" s="4" t="s">
        <v>10</v>
      </c>
      <c r="I25" s="5" t="s">
        <v>11</v>
      </c>
      <c r="J25" s="5" t="s">
        <v>12</v>
      </c>
      <c r="K25" s="4" t="s">
        <v>7</v>
      </c>
      <c r="L25" s="4" t="s">
        <v>13</v>
      </c>
      <c r="M25" s="4" t="s">
        <v>14</v>
      </c>
      <c r="N25" s="4" t="s">
        <v>14</v>
      </c>
      <c r="O25" s="23" t="s">
        <v>29</v>
      </c>
      <c r="P25" s="4" t="s">
        <v>20</v>
      </c>
      <c r="Q25" s="24"/>
      <c r="R25" s="7"/>
      <c r="S25" s="14"/>
    </row>
    <row r="26" spans="1:19" ht="47.25" x14ac:dyDescent="0.25">
      <c r="A26" s="8">
        <v>1</v>
      </c>
      <c r="B26" s="9" t="s">
        <v>28</v>
      </c>
      <c r="C26" s="10" t="s">
        <v>32</v>
      </c>
      <c r="D26" s="11" t="s">
        <v>16</v>
      </c>
      <c r="E26" s="18">
        <v>47.674999999999997</v>
      </c>
      <c r="F26" s="20">
        <f>E26/4</f>
        <v>11.918749999999999</v>
      </c>
      <c r="G26" s="20">
        <v>125</v>
      </c>
      <c r="H26" s="6">
        <v>0</v>
      </c>
      <c r="I26" s="12">
        <v>0</v>
      </c>
      <c r="J26" s="21">
        <f>G26+I26</f>
        <v>125</v>
      </c>
      <c r="K26" s="18">
        <v>156.5</v>
      </c>
      <c r="L26" s="12">
        <f>$L$10*K26/$K$10</f>
        <v>300</v>
      </c>
      <c r="M26" s="6">
        <v>0</v>
      </c>
      <c r="N26" s="12">
        <v>110</v>
      </c>
      <c r="O26" s="19">
        <f>M26+N26</f>
        <v>110</v>
      </c>
      <c r="P26" s="12">
        <f t="shared" ref="P26" si="16">$P$10*O26/$O$10</f>
        <v>129.41176470588235</v>
      </c>
      <c r="Q26" s="19">
        <f>F26+H26+K26+M26+N26</f>
        <v>278.41874999999999</v>
      </c>
      <c r="R26" s="27">
        <f t="shared" ref="R26" si="17">J26+L26+P26</f>
        <v>554.41176470588232</v>
      </c>
      <c r="S26" s="13" t="s">
        <v>15</v>
      </c>
    </row>
  </sheetData>
  <sheetProtection algorithmName="SHA-512" hashValue="kLaLOEgO3hg3tICjRmz22ybGnT3A7G46JY/cs1IYMZAn7hxB58uEdcSox0GzIXU14YcmlhfniS/52NVzws7V6w==" saltValue="uDwfx7mpKw32pRV8M1Y86Q==" spinCount="100000" sheet="1" objects="1" scenarios="1"/>
  <mergeCells count="15">
    <mergeCell ref="A13:R13"/>
    <mergeCell ref="A1:R1"/>
    <mergeCell ref="E2:I2"/>
    <mergeCell ref="K2:L2"/>
    <mergeCell ref="M2:N2"/>
    <mergeCell ref="A3:D3"/>
    <mergeCell ref="A25:D25"/>
    <mergeCell ref="E14:I14"/>
    <mergeCell ref="K14:L14"/>
    <mergeCell ref="M14:N14"/>
    <mergeCell ref="A15:D15"/>
    <mergeCell ref="A23:R23"/>
    <mergeCell ref="E24:I24"/>
    <mergeCell ref="K24:L24"/>
    <mergeCell ref="M24:N24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ΧΕΙΡ. ΠΑΙΔΩΝ ΕΠΙΜΕΛ. Α΄ ΚΑΙ Β΄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Ειρήνη Μαμάκη</cp:lastModifiedBy>
  <cp:lastPrinted>2019-03-21T16:16:40Z</cp:lastPrinted>
  <dcterms:created xsi:type="dcterms:W3CDTF">2019-02-25T08:34:50Z</dcterms:created>
  <dcterms:modified xsi:type="dcterms:W3CDTF">2019-04-01T07:43:31Z</dcterms:modified>
</cp:coreProperties>
</file>